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X:\EXCEL\"/>
    </mc:Choice>
  </mc:AlternateContent>
  <xr:revisionPtr revIDLastSave="0" documentId="13_ncr:9_{C16B4FC3-0ADD-4748-8DAC-AD03EBD2EA1F}" xr6:coauthVersionLast="47" xr6:coauthVersionMax="47" xr10:uidLastSave="{00000000-0000-0000-0000-000000000000}"/>
  <bookViews>
    <workbookView xWindow="-110" yWindow="-110" windowWidth="19420" windowHeight="10300" xr2:uid="{4C8D1CC1-A454-426A-B6AB-51D2C8B6B238}"/>
  </bookViews>
  <sheets>
    <sheet name="Sheet1" sheetId="1" r:id="rId1"/>
    <sheet name="County" sheetId="2" r:id="rId2"/>
    <sheet name="PBG" sheetId="4" r:id="rId3"/>
    <sheet name="NPB" sheetId="3" r:id="rId4"/>
    <sheet name="Jupiter" sheetId="5" r:id="rId5"/>
    <sheet name="Tequesta" sheetId="6" r:id="rId6"/>
    <sheet name="Juno Beach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6" i="1" l="1"/>
  <c r="F16" i="1" s="1"/>
  <c r="B15" i="1"/>
  <c r="B23" i="1"/>
  <c r="B22" i="1"/>
  <c r="B21" i="1"/>
  <c r="B20" i="1"/>
  <c r="B19" i="1"/>
  <c r="B18" i="1"/>
  <c r="F18" i="1" s="1"/>
  <c r="B17" i="1"/>
  <c r="H17" i="1" s="1"/>
  <c r="B14" i="1"/>
  <c r="B13" i="1"/>
  <c r="B12" i="1"/>
  <c r="B11" i="1"/>
  <c r="H11" i="1" s="1"/>
  <c r="B10" i="1"/>
  <c r="H10" i="1" s="1"/>
  <c r="B9" i="1"/>
  <c r="F9" i="1" s="1"/>
  <c r="B8" i="1"/>
  <c r="D8" i="1" s="1"/>
  <c r="B7" i="1"/>
  <c r="N28" i="1"/>
  <c r="N26" i="1"/>
  <c r="L28" i="1"/>
  <c r="L27" i="1"/>
  <c r="L26" i="1"/>
  <c r="C17" i="7"/>
  <c r="C16" i="6"/>
  <c r="C18" i="5"/>
  <c r="C16" i="2"/>
  <c r="C13" i="3"/>
  <c r="C15" i="4"/>
  <c r="K7" i="1"/>
  <c r="K24" i="1" s="1"/>
  <c r="K8" i="1"/>
  <c r="L8" i="1" s="1"/>
  <c r="K10" i="1"/>
  <c r="K11" i="1"/>
  <c r="K12" i="1"/>
  <c r="L12" i="1" s="1"/>
  <c r="K15" i="1"/>
  <c r="K16" i="1"/>
  <c r="L16" i="1" s="1"/>
  <c r="K17" i="1"/>
  <c r="K18" i="1"/>
  <c r="K19" i="1"/>
  <c r="L19" i="1" s="1"/>
  <c r="K20" i="1"/>
  <c r="K21" i="1"/>
  <c r="L21" i="1" s="1"/>
  <c r="K22" i="1"/>
  <c r="L22" i="1" s="1"/>
  <c r="K23" i="1"/>
  <c r="M7" i="1"/>
  <c r="M24" i="1" s="1"/>
  <c r="M8" i="1"/>
  <c r="M9" i="1"/>
  <c r="M10" i="1"/>
  <c r="M11" i="1"/>
  <c r="M12" i="1"/>
  <c r="N12" i="1" s="1"/>
  <c r="M15" i="1"/>
  <c r="N15" i="1" s="1"/>
  <c r="M16" i="1"/>
  <c r="M17" i="1"/>
  <c r="M18" i="1"/>
  <c r="M19" i="1"/>
  <c r="M20" i="1"/>
  <c r="M21" i="1"/>
  <c r="M22" i="1"/>
  <c r="N22" i="1" s="1"/>
  <c r="M23" i="1"/>
  <c r="N23" i="1" s="1"/>
  <c r="J26" i="1"/>
  <c r="I7" i="1"/>
  <c r="I24" i="1" s="1"/>
  <c r="I8" i="1"/>
  <c r="I10" i="1"/>
  <c r="I11" i="1"/>
  <c r="J11" i="1" s="1"/>
  <c r="I12" i="1"/>
  <c r="I13" i="1"/>
  <c r="J13" i="1" s="1"/>
  <c r="I14" i="1"/>
  <c r="J14" i="1" s="1"/>
  <c r="I15" i="1"/>
  <c r="I16" i="1"/>
  <c r="I17" i="1"/>
  <c r="I18" i="1"/>
  <c r="I19" i="1"/>
  <c r="I20" i="1"/>
  <c r="J20" i="1" s="1"/>
  <c r="I21" i="1"/>
  <c r="J21" i="1" s="1"/>
  <c r="I22" i="1"/>
  <c r="J22" i="1" s="1"/>
  <c r="I23" i="1"/>
  <c r="C22" i="1"/>
  <c r="C21" i="1"/>
  <c r="C20" i="1"/>
  <c r="C19" i="1"/>
  <c r="C18" i="1"/>
  <c r="C17" i="1"/>
  <c r="C16" i="1"/>
  <c r="D16" i="1" s="1"/>
  <c r="C15" i="1"/>
  <c r="C11" i="1"/>
  <c r="C10" i="1"/>
  <c r="C9" i="1"/>
  <c r="C8" i="1"/>
  <c r="C7" i="1"/>
  <c r="C24" i="1" s="1"/>
  <c r="F26" i="1"/>
  <c r="E22" i="1"/>
  <c r="F22" i="1" s="1"/>
  <c r="E21" i="1"/>
  <c r="E20" i="1"/>
  <c r="E19" i="1"/>
  <c r="E18" i="1"/>
  <c r="E17" i="1"/>
  <c r="E16" i="1"/>
  <c r="E15" i="1"/>
  <c r="F15" i="1" s="1"/>
  <c r="E12" i="1"/>
  <c r="E11" i="1"/>
  <c r="E10" i="1"/>
  <c r="E24" i="1" s="1"/>
  <c r="E8" i="1"/>
  <c r="E7" i="1"/>
  <c r="H27" i="1"/>
  <c r="H26" i="1"/>
  <c r="G22" i="1"/>
  <c r="H22" i="1" s="1"/>
  <c r="G21" i="1"/>
  <c r="G20" i="1"/>
  <c r="G19" i="1"/>
  <c r="G18" i="1"/>
  <c r="G17" i="1"/>
  <c r="G16" i="1"/>
  <c r="G15" i="1"/>
  <c r="G8" i="1"/>
  <c r="G7" i="1"/>
  <c r="G24" i="1" s="1"/>
  <c r="N14" i="1"/>
  <c r="J9" i="1"/>
  <c r="L14" i="1"/>
  <c r="D14" i="1"/>
  <c r="H14" i="1"/>
  <c r="H13" i="1"/>
  <c r="H15" i="1"/>
  <c r="N7" i="1"/>
  <c r="N8" i="1"/>
  <c r="N9" i="1"/>
  <c r="N16" i="1"/>
  <c r="N17" i="1"/>
  <c r="N18" i="1"/>
  <c r="N19" i="1"/>
  <c r="L10" i="1"/>
  <c r="L15" i="1"/>
  <c r="L17" i="1"/>
  <c r="L20" i="1"/>
  <c r="L23" i="1"/>
  <c r="L9" i="1"/>
  <c r="L13" i="1"/>
  <c r="J7" i="1"/>
  <c r="J8" i="1"/>
  <c r="J10" i="1"/>
  <c r="J12" i="1"/>
  <c r="J15" i="1"/>
  <c r="J16" i="1"/>
  <c r="J17" i="1"/>
  <c r="J18" i="1"/>
  <c r="J19" i="1"/>
  <c r="J23" i="1"/>
  <c r="H16" i="1"/>
  <c r="D19" i="1"/>
  <c r="H19" i="1"/>
  <c r="H20" i="1"/>
  <c r="H21" i="1"/>
  <c r="D22" i="1"/>
  <c r="F7" i="1"/>
  <c r="F20" i="1"/>
  <c r="D21" i="1"/>
  <c r="D20" i="1"/>
  <c r="D18" i="1"/>
  <c r="D15" i="1"/>
  <c r="D11" i="1"/>
  <c r="D10" i="1"/>
  <c r="D7" i="1"/>
  <c r="F17" i="1" l="1"/>
  <c r="D17" i="1"/>
  <c r="H18" i="1"/>
  <c r="H9" i="1"/>
  <c r="F10" i="1"/>
  <c r="D9" i="1"/>
  <c r="F12" i="1"/>
  <c r="L11" i="1"/>
  <c r="J24" i="1"/>
  <c r="J30" i="1" s="1"/>
  <c r="F19" i="1"/>
  <c r="F8" i="1"/>
  <c r="H7" i="1"/>
  <c r="F13" i="1"/>
  <c r="D12" i="1"/>
  <c r="H8" i="1"/>
  <c r="H12" i="1"/>
  <c r="F14" i="1"/>
  <c r="F21" i="1"/>
  <c r="F11" i="1"/>
  <c r="N21" i="1"/>
  <c r="N11" i="1"/>
  <c r="D13" i="1"/>
  <c r="N13" i="1"/>
  <c r="L18" i="1"/>
  <c r="L7" i="1"/>
  <c r="N20" i="1"/>
  <c r="N10" i="1"/>
  <c r="D24" i="1" l="1"/>
  <c r="D30" i="1" s="1"/>
  <c r="N24" i="1"/>
  <c r="N30" i="1" s="1"/>
  <c r="L24" i="1"/>
  <c r="L30" i="1" s="1"/>
  <c r="H24" i="1"/>
  <c r="H30" i="1" s="1"/>
  <c r="F24" i="1"/>
  <c r="F30" i="1" s="1"/>
</calcChain>
</file>

<file path=xl/sharedStrings.xml><?xml version="1.0" encoding="utf-8"?>
<sst xmlns="http://schemas.openxmlformats.org/spreadsheetml/2006/main" count="170" uniqueCount="56">
  <si>
    <t>Tax  </t>
  </si>
  <si>
    <t>COUNTY OPERATING</t>
  </si>
  <si>
    <t>COUNTY DEBT</t>
  </si>
  <si>
    <t>* FIRE/RESCUE</t>
  </si>
  <si>
    <t>* LIBRARY OPERATING</t>
  </si>
  <si>
    <t>* LIBRARY DEBT</t>
  </si>
  <si>
    <t>PBC SCHOOL DISTRICT BY STATE LAW</t>
  </si>
  <si>
    <t>PBC SCHOOL DISTRICT BY LOCAL BOARD</t>
  </si>
  <si>
    <t>SO. FLA. WATER MGMT. BASIN</t>
  </si>
  <si>
    <t>SO. FLA. WATER MGMT. DIST.</t>
  </si>
  <si>
    <t>EVERGLADES CONSTRUCTION</t>
  </si>
  <si>
    <t>FL INLAND NAVIGATION DISTRICT</t>
  </si>
  <si>
    <t>CHILDREN'S SERVICES COUNCIL</t>
  </si>
  <si>
    <t>HEALTH CARE DISTRICT</t>
  </si>
  <si>
    <t xml:space="preserve">Solid Waste </t>
  </si>
  <si>
    <t>NORTH PALM BEACH OPERATING</t>
  </si>
  <si>
    <t>District Name</t>
  </si>
  <si>
    <t>SOLID WASTE AUTHORITY OF PBC</t>
  </si>
  <si>
    <t>NORTH PALM BEACH - STORMWATER</t>
  </si>
  <si>
    <t>PALM BEACH GARDENS OPERATING</t>
  </si>
  <si>
    <t>TaxValue</t>
  </si>
  <si>
    <t>Unincorp.</t>
  </si>
  <si>
    <t>PBG</t>
  </si>
  <si>
    <t>NPB</t>
  </si>
  <si>
    <t>City Operating</t>
  </si>
  <si>
    <t>Millage</t>
  </si>
  <si>
    <t>Tax</t>
  </si>
  <si>
    <t>County=</t>
  </si>
  <si>
    <t>PBG=</t>
  </si>
  <si>
    <t>NPB=</t>
  </si>
  <si>
    <t>Tax Assesed Value</t>
  </si>
  <si>
    <t> District Name</t>
  </si>
  <si>
    <t>* JUPITER FIRE/RESCUE</t>
  </si>
  <si>
    <t>JUPITER OPERATING</t>
  </si>
  <si>
    <t>JUPITER DEBT</t>
  </si>
  <si>
    <t>JUPITER INLET DISTRICT</t>
  </si>
  <si>
    <t>Jupiter</t>
  </si>
  <si>
    <t>City Debt</t>
  </si>
  <si>
    <t>Jupiter Inlet District</t>
  </si>
  <si>
    <t>Jupiter=</t>
  </si>
  <si>
    <t>TEQUESTA OPERATING</t>
  </si>
  <si>
    <t>TEQUESTA REFUSE COLLECTION</t>
  </si>
  <si>
    <t>TEQUESTA STORM WATER UTILITY</t>
  </si>
  <si>
    <t>Tequesta</t>
  </si>
  <si>
    <t>NPB/Tequesta - STORMWATER</t>
  </si>
  <si>
    <t>Tequesta=</t>
  </si>
  <si>
    <t>JUNO BEACH OPERATING</t>
  </si>
  <si>
    <t>JUNO BEACH - SOLID WASTE</t>
  </si>
  <si>
    <t>Juno Beach</t>
  </si>
  <si>
    <t>City Fire Rescue</t>
  </si>
  <si>
    <t>Refuse or Solid Waste</t>
  </si>
  <si>
    <t>Juno=</t>
  </si>
  <si>
    <t>Taxable Value</t>
  </si>
  <si>
    <r>
      <t xml:space="preserve">BASED UPON FY </t>
    </r>
    <r>
      <rPr>
        <sz val="10"/>
        <color rgb="FFFF0000"/>
        <rFont val="Arial"/>
        <family val="2"/>
      </rPr>
      <t>2024</t>
    </r>
    <r>
      <rPr>
        <sz val="10"/>
        <rFont val="Arial"/>
      </rPr>
      <t xml:space="preserve"> TAX RATES &amp; NON AD VALOREM CHARGES ON ACTUAL TAX BILLS</t>
    </r>
  </si>
  <si>
    <t>Non-School exemption</t>
  </si>
  <si>
    <t>School exemption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</si>
</sst>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&quot;$&quot;#,##0_);[Red]\(&quot;$&quot;#,##0\)"/>
    <numFmt numFmtId="8" formatCode="&quot;$&quot;#,##0.00_);[Red]\(&quot;$&quot;#,##0.00\)"/>
    <numFmt numFmtId="168" formatCode="&quot;$&quot;#,##0.00"/>
  </numFmts>
  <fonts count="13" x14ac:knownFonts="1">
    <font>
      <sz val="10"/>
      <name val="Arial"/>
    </font>
    <font>
      <sz val="10"/>
      <name val="Arial"/>
    </font>
    <font>
      <b/>
      <sz val="7"/>
      <color indexed="9"/>
      <name val="Arial"/>
      <family val="2"/>
    </font>
    <font>
      <sz val="6"/>
      <color indexed="63"/>
      <name val="Arial"/>
      <family val="2"/>
    </font>
    <font>
      <sz val="6"/>
      <color indexed="9"/>
      <name val="Arial"/>
      <family val="2"/>
    </font>
    <font>
      <u/>
      <sz val="10"/>
      <color indexed="12"/>
      <name val="Arial"/>
    </font>
    <font>
      <sz val="8"/>
      <color indexed="63"/>
      <name val="Lucida Sans"/>
      <family val="2"/>
    </font>
    <font>
      <sz val="8"/>
      <name val="Arial"/>
    </font>
    <font>
      <sz val="10"/>
      <color indexed="10"/>
      <name val="Arial"/>
    </font>
    <font>
      <b/>
      <sz val="6"/>
      <color indexed="63"/>
      <name val="Verdana"/>
      <family val="2"/>
    </font>
    <font>
      <sz val="10"/>
      <color rgb="FFFF000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31"/>
      </left>
      <right style="medium">
        <color indexed="31"/>
      </right>
      <top style="medium">
        <color indexed="31"/>
      </top>
      <bottom style="medium">
        <color indexed="31"/>
      </bottom>
      <diagonal/>
    </border>
    <border>
      <left style="medium">
        <color indexed="8"/>
      </left>
      <right style="medium">
        <color indexed="31"/>
      </right>
      <top style="medium">
        <color indexed="31"/>
      </top>
      <bottom style="medium">
        <color indexed="31"/>
      </bottom>
      <diagonal/>
    </border>
    <border>
      <left style="medium">
        <color indexed="31"/>
      </left>
      <right style="medium">
        <color indexed="8"/>
      </right>
      <top style="medium">
        <color indexed="31"/>
      </top>
      <bottom style="medium">
        <color indexed="31"/>
      </bottom>
      <diagonal/>
    </border>
    <border>
      <left style="medium">
        <color indexed="8"/>
      </left>
      <right style="medium">
        <color indexed="31"/>
      </right>
      <top style="medium">
        <color indexed="31"/>
      </top>
      <bottom style="medium">
        <color indexed="8"/>
      </bottom>
      <diagonal/>
    </border>
    <border>
      <left style="medium">
        <color indexed="31"/>
      </left>
      <right style="medium">
        <color indexed="31"/>
      </right>
      <top style="medium">
        <color indexed="31"/>
      </top>
      <bottom style="medium">
        <color indexed="8"/>
      </bottom>
      <diagonal/>
    </border>
    <border>
      <left style="medium">
        <color indexed="31"/>
      </left>
      <right style="medium">
        <color indexed="8"/>
      </right>
      <top style="medium">
        <color indexed="31"/>
      </top>
      <bottom style="medium">
        <color indexed="8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wrapText="1"/>
    </xf>
    <xf numFmtId="8" fontId="3" fillId="3" borderId="0" xfId="0" applyNumberFormat="1" applyFont="1" applyFill="1" applyAlignment="1">
      <alignment horizontal="right" wrapText="1"/>
    </xf>
    <xf numFmtId="0" fontId="3" fillId="4" borderId="0" xfId="0" applyFont="1" applyFill="1" applyAlignment="1">
      <alignment wrapText="1"/>
    </xf>
    <xf numFmtId="8" fontId="3" fillId="4" borderId="0" xfId="0" applyNumberFormat="1" applyFont="1" applyFill="1" applyAlignment="1">
      <alignment horizontal="right" wrapText="1"/>
    </xf>
    <xf numFmtId="0" fontId="4" fillId="2" borderId="0" xfId="0" applyFont="1" applyFill="1" applyAlignment="1">
      <alignment wrapText="1"/>
    </xf>
    <xf numFmtId="8" fontId="4" fillId="2" borderId="0" xfId="0" applyNumberFormat="1" applyFont="1" applyFill="1" applyAlignment="1">
      <alignment horizontal="right" wrapText="1"/>
    </xf>
    <xf numFmtId="0" fontId="6" fillId="0" borderId="0" xfId="0" applyFont="1"/>
    <xf numFmtId="0" fontId="8" fillId="0" borderId="0" xfId="0" applyFont="1"/>
    <xf numFmtId="0" fontId="8" fillId="0" borderId="0" xfId="0" applyFont="1" applyAlignment="1">
      <alignment horizontal="right"/>
    </xf>
    <xf numFmtId="168" fontId="8" fillId="0" borderId="0" xfId="0" applyNumberFormat="1" applyFont="1"/>
    <xf numFmtId="0" fontId="9" fillId="3" borderId="1" xfId="0" applyFont="1" applyFill="1" applyBorder="1" applyAlignment="1">
      <alignment horizontal="left"/>
    </xf>
    <xf numFmtId="6" fontId="9" fillId="3" borderId="2" xfId="0" applyNumberFormat="1" applyFont="1" applyFill="1" applyBorder="1" applyAlignment="1">
      <alignment horizontal="right" vertical="top"/>
    </xf>
    <xf numFmtId="0" fontId="9" fillId="3" borderId="2" xfId="0" applyFont="1" applyFill="1" applyBorder="1" applyAlignment="1">
      <alignment horizontal="right" vertical="top"/>
    </xf>
    <xf numFmtId="0" fontId="5" fillId="3" borderId="3" xfId="1" applyFill="1" applyBorder="1" applyAlignment="1" applyProtection="1">
      <alignment vertical="top"/>
    </xf>
    <xf numFmtId="8" fontId="9" fillId="3" borderId="4" xfId="0" applyNumberFormat="1" applyFont="1" applyFill="1" applyBorder="1" applyAlignment="1">
      <alignment horizontal="right" vertical="top"/>
    </xf>
    <xf numFmtId="0" fontId="5" fillId="3" borderId="5" xfId="1" applyFill="1" applyBorder="1" applyAlignment="1" applyProtection="1">
      <alignment vertical="top"/>
    </xf>
    <xf numFmtId="6" fontId="9" fillId="3" borderId="6" xfId="0" applyNumberFormat="1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8" fontId="9" fillId="3" borderId="7" xfId="0" applyNumberFormat="1" applyFont="1" applyFill="1" applyBorder="1" applyAlignment="1">
      <alignment horizontal="right" vertical="top"/>
    </xf>
    <xf numFmtId="0" fontId="9" fillId="0" borderId="1" xfId="0" applyFont="1" applyBorder="1" applyAlignment="1">
      <alignment horizontal="left"/>
    </xf>
    <xf numFmtId="6" fontId="9" fillId="0" borderId="2" xfId="0" applyNumberFormat="1" applyFont="1" applyBorder="1" applyAlignment="1">
      <alignment horizontal="right" vertical="top"/>
    </xf>
    <xf numFmtId="0" fontId="9" fillId="0" borderId="2" xfId="0" applyFont="1" applyBorder="1" applyAlignment="1">
      <alignment horizontal="right" vertical="top"/>
    </xf>
    <xf numFmtId="0" fontId="5" fillId="0" borderId="3" xfId="1" applyBorder="1" applyAlignment="1" applyProtection="1">
      <alignment vertical="top"/>
    </xf>
    <xf numFmtId="8" fontId="9" fillId="0" borderId="4" xfId="0" applyNumberFormat="1" applyFont="1" applyBorder="1" applyAlignment="1">
      <alignment horizontal="right" vertical="top"/>
    </xf>
    <xf numFmtId="0" fontId="5" fillId="0" borderId="5" xfId="1" applyBorder="1" applyAlignment="1" applyProtection="1">
      <alignment vertical="top"/>
    </xf>
    <xf numFmtId="6" fontId="9" fillId="0" borderId="6" xfId="0" applyNumberFormat="1" applyFont="1" applyBorder="1" applyAlignment="1">
      <alignment horizontal="right" vertical="top"/>
    </xf>
    <xf numFmtId="0" fontId="9" fillId="0" borderId="6" xfId="0" applyFont="1" applyBorder="1" applyAlignment="1">
      <alignment horizontal="right" vertical="top"/>
    </xf>
    <xf numFmtId="8" fontId="9" fillId="0" borderId="7" xfId="0" applyNumberFormat="1" applyFont="1" applyBorder="1" applyAlignment="1">
      <alignment horizontal="right" vertical="top"/>
    </xf>
    <xf numFmtId="0" fontId="1" fillId="0" borderId="0" xfId="0" applyFont="1"/>
    <xf numFmtId="168" fontId="1" fillId="0" borderId="0" xfId="0" applyNumberFormat="1" applyFont="1"/>
    <xf numFmtId="8" fontId="1" fillId="0" borderId="0" xfId="0" applyNumberFormat="1" applyFont="1"/>
    <xf numFmtId="0" fontId="11" fillId="0" borderId="0" xfId="0" applyFont="1"/>
    <xf numFmtId="0" fontId="12" fillId="0" borderId="0" xfId="0" applyFont="1"/>
    <xf numFmtId="0" fontId="1" fillId="5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icw.org/" TargetMode="External"/><Relationship Id="rId13" Type="http://schemas.openxmlformats.org/officeDocument/2006/relationships/hyperlink" Target="http://www.sfwmd.gov/" TargetMode="External"/><Relationship Id="rId3" Type="http://schemas.openxmlformats.org/officeDocument/2006/relationships/hyperlink" Target="http://www.pbcgov.com/" TargetMode="External"/><Relationship Id="rId7" Type="http://schemas.openxmlformats.org/officeDocument/2006/relationships/hyperlink" Target="http://www.sfwmd.gov/" TargetMode="External"/><Relationship Id="rId12" Type="http://schemas.openxmlformats.org/officeDocument/2006/relationships/hyperlink" Target="http://www.sfwmd.gov/" TargetMode="External"/><Relationship Id="rId2" Type="http://schemas.openxmlformats.org/officeDocument/2006/relationships/hyperlink" Target="http://www.pbcgov.com/" TargetMode="External"/><Relationship Id="rId1" Type="http://schemas.openxmlformats.org/officeDocument/2006/relationships/hyperlink" Target="http://www.pbcgov.com/fire/" TargetMode="External"/><Relationship Id="rId6" Type="http://schemas.openxmlformats.org/officeDocument/2006/relationships/hyperlink" Target="http://www.pbcgov.com/" TargetMode="External"/><Relationship Id="rId11" Type="http://schemas.openxmlformats.org/officeDocument/2006/relationships/hyperlink" Target="http://www.palmbeach.k12.fl.us/" TargetMode="External"/><Relationship Id="rId5" Type="http://schemas.openxmlformats.org/officeDocument/2006/relationships/hyperlink" Target="http://www.pbcgov.com/" TargetMode="External"/><Relationship Id="rId10" Type="http://schemas.openxmlformats.org/officeDocument/2006/relationships/hyperlink" Target="http://www.palmbeach.k12.fl.us/" TargetMode="External"/><Relationship Id="rId4" Type="http://schemas.openxmlformats.org/officeDocument/2006/relationships/hyperlink" Target="http://www.cscpbc.org/" TargetMode="External"/><Relationship Id="rId9" Type="http://schemas.openxmlformats.org/officeDocument/2006/relationships/hyperlink" Target="http://www.hcdpbc.org/" TargetMode="External"/><Relationship Id="rId1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cdpbc.org/" TargetMode="External"/><Relationship Id="rId13" Type="http://schemas.openxmlformats.org/officeDocument/2006/relationships/hyperlink" Target="http://www.sfwmd.gov/" TargetMode="External"/><Relationship Id="rId3" Type="http://schemas.openxmlformats.org/officeDocument/2006/relationships/hyperlink" Target="http://www.cscpbc.org/" TargetMode="External"/><Relationship Id="rId7" Type="http://schemas.openxmlformats.org/officeDocument/2006/relationships/hyperlink" Target="http://www.aicw.org/" TargetMode="External"/><Relationship Id="rId12" Type="http://schemas.openxmlformats.org/officeDocument/2006/relationships/hyperlink" Target="http://www.sfwmd.gov/" TargetMode="External"/><Relationship Id="rId2" Type="http://schemas.openxmlformats.org/officeDocument/2006/relationships/hyperlink" Target="http://www.pbcgov.com/" TargetMode="External"/><Relationship Id="rId1" Type="http://schemas.openxmlformats.org/officeDocument/2006/relationships/hyperlink" Target="http://www.pbcgov.com/" TargetMode="External"/><Relationship Id="rId6" Type="http://schemas.openxmlformats.org/officeDocument/2006/relationships/hyperlink" Target="http://www.sfwmd.gov/" TargetMode="External"/><Relationship Id="rId11" Type="http://schemas.openxmlformats.org/officeDocument/2006/relationships/hyperlink" Target="http://www.palmbeach.k12.fl.us/" TargetMode="External"/><Relationship Id="rId5" Type="http://schemas.openxmlformats.org/officeDocument/2006/relationships/hyperlink" Target="http://www.pbcgov.com/" TargetMode="External"/><Relationship Id="rId10" Type="http://schemas.openxmlformats.org/officeDocument/2006/relationships/hyperlink" Target="http://www.palmbeach.k12.fl.us/" TargetMode="External"/><Relationship Id="rId4" Type="http://schemas.openxmlformats.org/officeDocument/2006/relationships/hyperlink" Target="http://www.pbcgov.com/" TargetMode="External"/><Relationship Id="rId9" Type="http://schemas.openxmlformats.org/officeDocument/2006/relationships/hyperlink" Target="http://pbgfl.com/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almbeach.k12.fl.us/" TargetMode="External"/><Relationship Id="rId3" Type="http://schemas.openxmlformats.org/officeDocument/2006/relationships/hyperlink" Target="http://www.pbcgov.com/" TargetMode="External"/><Relationship Id="rId7" Type="http://schemas.openxmlformats.org/officeDocument/2006/relationships/hyperlink" Target="http://www.village-npb.org/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http://www.pbcgov.com/" TargetMode="External"/><Relationship Id="rId1" Type="http://schemas.openxmlformats.org/officeDocument/2006/relationships/hyperlink" Target="http://www.cscpbc.org/" TargetMode="External"/><Relationship Id="rId6" Type="http://schemas.openxmlformats.org/officeDocument/2006/relationships/hyperlink" Target="http://www.hcdpbc.org/" TargetMode="External"/><Relationship Id="rId11" Type="http://schemas.openxmlformats.org/officeDocument/2006/relationships/hyperlink" Target="http://www.sfwmd.gov/" TargetMode="External"/><Relationship Id="rId5" Type="http://schemas.openxmlformats.org/officeDocument/2006/relationships/hyperlink" Target="http://www.aicw.org/" TargetMode="External"/><Relationship Id="rId10" Type="http://schemas.openxmlformats.org/officeDocument/2006/relationships/hyperlink" Target="http://www.sfwmd.gov/" TargetMode="External"/><Relationship Id="rId4" Type="http://schemas.openxmlformats.org/officeDocument/2006/relationships/hyperlink" Target="http://www.sfwmd.gov/" TargetMode="External"/><Relationship Id="rId9" Type="http://schemas.openxmlformats.org/officeDocument/2006/relationships/hyperlink" Target="http://www.palmbeach.k12.fl.us/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icw.org/" TargetMode="External"/><Relationship Id="rId13" Type="http://schemas.openxmlformats.org/officeDocument/2006/relationships/hyperlink" Target="http://www.palmbeach.k12.fl.us/" TargetMode="External"/><Relationship Id="rId3" Type="http://schemas.openxmlformats.org/officeDocument/2006/relationships/hyperlink" Target="http://www.pbcgov.com/" TargetMode="External"/><Relationship Id="rId7" Type="http://schemas.openxmlformats.org/officeDocument/2006/relationships/hyperlink" Target="http://www.sfwmd.gov/" TargetMode="External"/><Relationship Id="rId12" Type="http://schemas.openxmlformats.org/officeDocument/2006/relationships/hyperlink" Target="http://www.jupiter.fl.us/" TargetMode="External"/><Relationship Id="rId17" Type="http://schemas.openxmlformats.org/officeDocument/2006/relationships/printerSettings" Target="../printerSettings/printerSettings4.bin"/><Relationship Id="rId2" Type="http://schemas.openxmlformats.org/officeDocument/2006/relationships/hyperlink" Target="http://www.pbcgov.com/" TargetMode="External"/><Relationship Id="rId16" Type="http://schemas.openxmlformats.org/officeDocument/2006/relationships/hyperlink" Target="http://www.sfwmd.gov/" TargetMode="External"/><Relationship Id="rId1" Type="http://schemas.openxmlformats.org/officeDocument/2006/relationships/hyperlink" Target="http://www.jupiterfire.com/" TargetMode="External"/><Relationship Id="rId6" Type="http://schemas.openxmlformats.org/officeDocument/2006/relationships/hyperlink" Target="http://www.pbcgov.com/" TargetMode="External"/><Relationship Id="rId11" Type="http://schemas.openxmlformats.org/officeDocument/2006/relationships/hyperlink" Target="http://www.jupiterinletdistrict.org/" TargetMode="External"/><Relationship Id="rId5" Type="http://schemas.openxmlformats.org/officeDocument/2006/relationships/hyperlink" Target="http://www.pbcgov.com/" TargetMode="External"/><Relationship Id="rId15" Type="http://schemas.openxmlformats.org/officeDocument/2006/relationships/hyperlink" Target="http://www.sfwmd.gov/" TargetMode="External"/><Relationship Id="rId10" Type="http://schemas.openxmlformats.org/officeDocument/2006/relationships/hyperlink" Target="http://www.jupiter.fl.us/" TargetMode="External"/><Relationship Id="rId4" Type="http://schemas.openxmlformats.org/officeDocument/2006/relationships/hyperlink" Target="http://www.cscpbc.org/" TargetMode="External"/><Relationship Id="rId9" Type="http://schemas.openxmlformats.org/officeDocument/2006/relationships/hyperlink" Target="http://www.hcdpbc.org/" TargetMode="External"/><Relationship Id="rId14" Type="http://schemas.openxmlformats.org/officeDocument/2006/relationships/hyperlink" Target="http://www.palmbeach.k12.fl.us/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www.hcdpbc.org/" TargetMode="External"/><Relationship Id="rId13" Type="http://schemas.openxmlformats.org/officeDocument/2006/relationships/hyperlink" Target="http://www.sfwmd.gov/" TargetMode="External"/><Relationship Id="rId3" Type="http://schemas.openxmlformats.org/officeDocument/2006/relationships/hyperlink" Target="http://www.cscpbc.org/" TargetMode="External"/><Relationship Id="rId7" Type="http://schemas.openxmlformats.org/officeDocument/2006/relationships/hyperlink" Target="http://www.aicw.org/" TargetMode="External"/><Relationship Id="rId12" Type="http://schemas.openxmlformats.org/officeDocument/2006/relationships/hyperlink" Target="http://www.sfwmd.gov/" TargetMode="External"/><Relationship Id="rId2" Type="http://schemas.openxmlformats.org/officeDocument/2006/relationships/hyperlink" Target="http://www.pbcgov.com/" TargetMode="External"/><Relationship Id="rId1" Type="http://schemas.openxmlformats.org/officeDocument/2006/relationships/hyperlink" Target="http://www.pbcgov.com/" TargetMode="External"/><Relationship Id="rId6" Type="http://schemas.openxmlformats.org/officeDocument/2006/relationships/hyperlink" Target="http://www.sfwmd.gov/" TargetMode="External"/><Relationship Id="rId11" Type="http://schemas.openxmlformats.org/officeDocument/2006/relationships/hyperlink" Target="http://www.palmbeach.k12.fl.us/" TargetMode="External"/><Relationship Id="rId5" Type="http://schemas.openxmlformats.org/officeDocument/2006/relationships/hyperlink" Target="http://www.pbcgov.com/" TargetMode="External"/><Relationship Id="rId10" Type="http://schemas.openxmlformats.org/officeDocument/2006/relationships/hyperlink" Target="http://www.palmbeach.k12.fl.us/" TargetMode="External"/><Relationship Id="rId4" Type="http://schemas.openxmlformats.org/officeDocument/2006/relationships/hyperlink" Target="http://www.pbcgov.com/" TargetMode="External"/><Relationship Id="rId9" Type="http://schemas.openxmlformats.org/officeDocument/2006/relationships/hyperlink" Target="http://www.jupiterinletdistrict.org/" TargetMode="External"/><Relationship Id="rId14" Type="http://schemas.openxmlformats.org/officeDocument/2006/relationships/hyperlink" Target="http://www.tequesta.org/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http://www.aicw.org/" TargetMode="External"/><Relationship Id="rId13" Type="http://schemas.openxmlformats.org/officeDocument/2006/relationships/hyperlink" Target="http://www.palmbeach.k12.fl.us/" TargetMode="External"/><Relationship Id="rId3" Type="http://schemas.openxmlformats.org/officeDocument/2006/relationships/hyperlink" Target="http://www.pbcgov.com/" TargetMode="External"/><Relationship Id="rId7" Type="http://schemas.openxmlformats.org/officeDocument/2006/relationships/hyperlink" Target="http://www.sfwmd.gov/" TargetMode="External"/><Relationship Id="rId12" Type="http://schemas.openxmlformats.org/officeDocument/2006/relationships/hyperlink" Target="http://www.palmbeach.k12.fl.us/" TargetMode="External"/><Relationship Id="rId2" Type="http://schemas.openxmlformats.org/officeDocument/2006/relationships/hyperlink" Target="http://www.pbcgov.com/" TargetMode="External"/><Relationship Id="rId16" Type="http://schemas.openxmlformats.org/officeDocument/2006/relationships/printerSettings" Target="../printerSettings/printerSettings5.bin"/><Relationship Id="rId1" Type="http://schemas.openxmlformats.org/officeDocument/2006/relationships/hyperlink" Target="http://www.pbcgov.com/fire/" TargetMode="External"/><Relationship Id="rId6" Type="http://schemas.openxmlformats.org/officeDocument/2006/relationships/hyperlink" Target="http://www.pbcgov.com/" TargetMode="External"/><Relationship Id="rId11" Type="http://schemas.openxmlformats.org/officeDocument/2006/relationships/hyperlink" Target="http://www.jupiterinletdistrict.org/" TargetMode="External"/><Relationship Id="rId5" Type="http://schemas.openxmlformats.org/officeDocument/2006/relationships/hyperlink" Target="http://www.pbcgov.com/" TargetMode="External"/><Relationship Id="rId15" Type="http://schemas.openxmlformats.org/officeDocument/2006/relationships/hyperlink" Target="http://www.sfwmd.gov/" TargetMode="External"/><Relationship Id="rId10" Type="http://schemas.openxmlformats.org/officeDocument/2006/relationships/hyperlink" Target="http://www.juno-beach.fl.us/" TargetMode="External"/><Relationship Id="rId4" Type="http://schemas.openxmlformats.org/officeDocument/2006/relationships/hyperlink" Target="http://www.cscpbc.org/" TargetMode="External"/><Relationship Id="rId9" Type="http://schemas.openxmlformats.org/officeDocument/2006/relationships/hyperlink" Target="http://www.hcdpbc.org/" TargetMode="External"/><Relationship Id="rId14" Type="http://schemas.openxmlformats.org/officeDocument/2006/relationships/hyperlink" Target="http://www.sfwmd.g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4B09D-049C-4317-95A3-40EDF4A4CC01}">
  <sheetPr>
    <pageSetUpPr fitToPage="1"/>
  </sheetPr>
  <dimension ref="A1:N30"/>
  <sheetViews>
    <sheetView tabSelected="1" topLeftCell="A6" workbookViewId="0">
      <selection activeCell="D28" sqref="D28"/>
    </sheetView>
  </sheetViews>
  <sheetFormatPr defaultRowHeight="12.5" x14ac:dyDescent="0.25"/>
  <cols>
    <col min="1" max="1" width="40.26953125" customWidth="1"/>
    <col min="4" max="4" width="9" bestFit="1" customWidth="1"/>
    <col min="6" max="6" width="8.90625" bestFit="1" customWidth="1"/>
    <col min="8" max="8" width="8.90625" bestFit="1" customWidth="1"/>
    <col min="10" max="10" width="8.90625" bestFit="1" customWidth="1"/>
    <col min="12" max="12" width="8.90625" bestFit="1" customWidth="1"/>
  </cols>
  <sheetData>
    <row r="1" spans="1:14" x14ac:dyDescent="0.25">
      <c r="A1" s="34" t="s">
        <v>53</v>
      </c>
    </row>
    <row r="2" spans="1:14" x14ac:dyDescent="0.25">
      <c r="A2" t="s">
        <v>30</v>
      </c>
      <c r="B2" s="36">
        <v>500000</v>
      </c>
    </row>
    <row r="3" spans="1:14" x14ac:dyDescent="0.25">
      <c r="A3" s="35" t="s">
        <v>54</v>
      </c>
      <c r="B3">
        <v>150000</v>
      </c>
    </row>
    <row r="4" spans="1:14" x14ac:dyDescent="0.25">
      <c r="A4" s="34" t="s">
        <v>55</v>
      </c>
      <c r="B4">
        <v>25000</v>
      </c>
      <c r="C4" t="s">
        <v>25</v>
      </c>
      <c r="E4" t="s">
        <v>25</v>
      </c>
      <c r="G4" t="s">
        <v>25</v>
      </c>
      <c r="I4" t="s">
        <v>25</v>
      </c>
      <c r="K4" t="s">
        <v>25</v>
      </c>
      <c r="M4" t="s">
        <v>25</v>
      </c>
    </row>
    <row r="5" spans="1:14" x14ac:dyDescent="0.25">
      <c r="A5" s="31"/>
      <c r="B5" s="31" t="s">
        <v>20</v>
      </c>
      <c r="C5" s="31" t="s">
        <v>21</v>
      </c>
      <c r="D5" s="31" t="s">
        <v>26</v>
      </c>
      <c r="E5" s="31" t="s">
        <v>22</v>
      </c>
      <c r="F5" s="31" t="s">
        <v>26</v>
      </c>
      <c r="G5" s="31" t="s">
        <v>23</v>
      </c>
      <c r="H5" s="31" t="s">
        <v>26</v>
      </c>
      <c r="I5" s="31" t="s">
        <v>36</v>
      </c>
      <c r="J5" s="31" t="s">
        <v>26</v>
      </c>
      <c r="K5" s="31" t="s">
        <v>43</v>
      </c>
      <c r="L5" s="31" t="s">
        <v>26</v>
      </c>
      <c r="M5" s="31" t="s">
        <v>48</v>
      </c>
      <c r="N5" s="31" t="s">
        <v>26</v>
      </c>
    </row>
    <row r="6" spans="1:14" s="31" customFormat="1" x14ac:dyDescent="0.25">
      <c r="A6" s="31" t="s">
        <v>16</v>
      </c>
    </row>
    <row r="7" spans="1:14" s="31" customFormat="1" x14ac:dyDescent="0.25">
      <c r="A7" s="31" t="s">
        <v>1</v>
      </c>
      <c r="B7" s="31">
        <f>$B$2-$B$3</f>
        <v>350000</v>
      </c>
      <c r="C7" s="10">
        <f>County!C8</f>
        <v>4.5</v>
      </c>
      <c r="D7" s="32">
        <f>($B$7/1000)*C7</f>
        <v>1575</v>
      </c>
      <c r="E7" s="31">
        <f>PBG!C6</f>
        <v>4.5</v>
      </c>
      <c r="F7" s="32">
        <f>($B$7/1000)*E7</f>
        <v>1575</v>
      </c>
      <c r="G7" s="10">
        <f>NPB!C4</f>
        <v>4.5</v>
      </c>
      <c r="H7" s="32">
        <f>($B$7/1000)*G7</f>
        <v>1575</v>
      </c>
      <c r="I7" s="31">
        <f>Jupiter!C7</f>
        <v>4.5</v>
      </c>
      <c r="J7" s="32">
        <f>($B$7/1000)*I7</f>
        <v>1575</v>
      </c>
      <c r="K7" s="31">
        <f>Tequesta!C6</f>
        <v>4.5</v>
      </c>
      <c r="L7" s="32">
        <f>($B$7/1000)*K7</f>
        <v>1575</v>
      </c>
      <c r="M7" s="31">
        <f>'Juno Beach'!C7</f>
        <v>4.5</v>
      </c>
      <c r="N7" s="32">
        <f t="shared" ref="N7:N23" si="0">($B$7/1000)*M7</f>
        <v>1575</v>
      </c>
    </row>
    <row r="8" spans="1:14" s="31" customFormat="1" x14ac:dyDescent="0.25">
      <c r="A8" s="31" t="s">
        <v>2</v>
      </c>
      <c r="B8" s="31">
        <f t="shared" ref="B8:B14" si="1">$B$2-$B$3</f>
        <v>350000</v>
      </c>
      <c r="C8" s="10">
        <f>County!C7</f>
        <v>3.9600000000000003E-2</v>
      </c>
      <c r="D8" s="32">
        <f>($B$8/1000)*C8</f>
        <v>13.860000000000001</v>
      </c>
      <c r="E8" s="31">
        <f>PBG!C5</f>
        <v>3.9600000000000003E-2</v>
      </c>
      <c r="F8" s="32">
        <f>($B$8/1000)*E8</f>
        <v>13.860000000000001</v>
      </c>
      <c r="G8" s="10">
        <f>NPB!C3</f>
        <v>3.9600000000000003E-2</v>
      </c>
      <c r="H8" s="32">
        <f>($B$8/1000)*G8</f>
        <v>13.860000000000001</v>
      </c>
      <c r="I8" s="31">
        <f>Jupiter!C6</f>
        <v>3.9600000000000003E-2</v>
      </c>
      <c r="J8" s="32">
        <f t="shared" ref="J8:L23" si="2">($B$7/1000)*I8</f>
        <v>13.860000000000001</v>
      </c>
      <c r="K8" s="31">
        <f>Tequesta!C5</f>
        <v>3.9600000000000003E-2</v>
      </c>
      <c r="L8" s="32">
        <f t="shared" si="2"/>
        <v>13.860000000000001</v>
      </c>
      <c r="M8" s="31">
        <f>'Juno Beach'!C6</f>
        <v>3.9600000000000003E-2</v>
      </c>
      <c r="N8" s="32">
        <f t="shared" si="0"/>
        <v>13.860000000000001</v>
      </c>
    </row>
    <row r="9" spans="1:14" s="31" customFormat="1" x14ac:dyDescent="0.25">
      <c r="A9" s="31" t="s">
        <v>3</v>
      </c>
      <c r="B9" s="31">
        <f t="shared" si="1"/>
        <v>350000</v>
      </c>
      <c r="C9" s="31">
        <f>County!C3</f>
        <v>3.4581</v>
      </c>
      <c r="D9" s="32">
        <f>($B$9/1000)*C9</f>
        <v>1210.335</v>
      </c>
      <c r="E9" s="31">
        <v>0</v>
      </c>
      <c r="F9" s="32">
        <f>($B$9/1000)*E9</f>
        <v>0</v>
      </c>
      <c r="G9" s="31">
        <v>0</v>
      </c>
      <c r="H9" s="32">
        <f>($B$9/1000)*G9</f>
        <v>0</v>
      </c>
      <c r="I9" s="31">
        <v>0</v>
      </c>
      <c r="J9" s="32">
        <f t="shared" si="2"/>
        <v>0</v>
      </c>
      <c r="K9" s="31">
        <v>0</v>
      </c>
      <c r="L9" s="32">
        <f t="shared" si="2"/>
        <v>0</v>
      </c>
      <c r="M9" s="31">
        <f>'Juno Beach'!C2</f>
        <v>3.4581</v>
      </c>
      <c r="N9" s="32">
        <f t="shared" si="0"/>
        <v>1210.335</v>
      </c>
    </row>
    <row r="10" spans="1:14" s="31" customFormat="1" x14ac:dyDescent="0.25">
      <c r="A10" s="31" t="s">
        <v>4</v>
      </c>
      <c r="B10" s="31">
        <f t="shared" si="1"/>
        <v>350000</v>
      </c>
      <c r="C10" s="31">
        <f>County!C5</f>
        <v>0.54910000000000003</v>
      </c>
      <c r="D10" s="32">
        <f>($B$10/1000)*C10</f>
        <v>192.185</v>
      </c>
      <c r="E10" s="31">
        <f>PBG!C3</f>
        <v>0.54910000000000003</v>
      </c>
      <c r="F10" s="32">
        <f>($B$10/1000)*E10</f>
        <v>192.185</v>
      </c>
      <c r="G10" s="31">
        <v>0</v>
      </c>
      <c r="H10" s="32">
        <f>($B$10/1000)*G10</f>
        <v>0</v>
      </c>
      <c r="I10" s="31">
        <f>Jupiter!C4</f>
        <v>0.54910000000000003</v>
      </c>
      <c r="J10" s="32">
        <f t="shared" si="2"/>
        <v>192.185</v>
      </c>
      <c r="K10" s="31">
        <f>Tequesta!C3</f>
        <v>0.54910000000000003</v>
      </c>
      <c r="L10" s="32">
        <f t="shared" si="2"/>
        <v>192.185</v>
      </c>
      <c r="M10" s="31">
        <f>'Juno Beach'!C4</f>
        <v>0.54910000000000003</v>
      </c>
      <c r="N10" s="32">
        <f t="shared" si="0"/>
        <v>192.185</v>
      </c>
    </row>
    <row r="11" spans="1:14" s="31" customFormat="1" x14ac:dyDescent="0.25">
      <c r="A11" s="31" t="s">
        <v>5</v>
      </c>
      <c r="B11" s="31">
        <f t="shared" si="1"/>
        <v>350000</v>
      </c>
      <c r="C11" s="31">
        <f>County!C4</f>
        <v>9.7999999999999997E-3</v>
      </c>
      <c r="D11" s="32">
        <f>($B$11/1000)*C11</f>
        <v>3.4299999999999997</v>
      </c>
      <c r="E11" s="31">
        <f>PBG!C2</f>
        <v>9.7999999999999997E-3</v>
      </c>
      <c r="F11" s="32">
        <f>($B$11/1000)*E11</f>
        <v>3.4299999999999997</v>
      </c>
      <c r="G11" s="31">
        <v>0</v>
      </c>
      <c r="H11" s="32">
        <f>($B$11/1000)*G11</f>
        <v>0</v>
      </c>
      <c r="I11" s="31">
        <f>Jupiter!C3</f>
        <v>9.7999999999999997E-3</v>
      </c>
      <c r="J11" s="32">
        <f t="shared" si="2"/>
        <v>3.4299999999999997</v>
      </c>
      <c r="K11" s="31">
        <f>Tequesta!C2</f>
        <v>9.7999999999999997E-3</v>
      </c>
      <c r="L11" s="32">
        <f t="shared" si="2"/>
        <v>3.4299999999999997</v>
      </c>
      <c r="M11" s="31">
        <f>'Juno Beach'!C3</f>
        <v>9.7999999999999997E-3</v>
      </c>
      <c r="N11" s="32">
        <f t="shared" si="0"/>
        <v>3.4299999999999997</v>
      </c>
    </row>
    <row r="12" spans="1:14" s="31" customFormat="1" x14ac:dyDescent="0.25">
      <c r="A12" s="31" t="s">
        <v>24</v>
      </c>
      <c r="B12" s="31">
        <f t="shared" si="1"/>
        <v>350000</v>
      </c>
      <c r="C12" s="31">
        <v>0</v>
      </c>
      <c r="D12" s="32">
        <f>($B$12/1000)*C12</f>
        <v>0</v>
      </c>
      <c r="E12" s="31">
        <f>PBG!C10</f>
        <v>5.0537000000000001</v>
      </c>
      <c r="F12" s="32">
        <f>($B$12/1000)*E12</f>
        <v>1768.7950000000001</v>
      </c>
      <c r="G12" s="31">
        <v>7.4</v>
      </c>
      <c r="H12" s="32">
        <f>($B$12/1000)*G12</f>
        <v>2590</v>
      </c>
      <c r="I12" s="31">
        <f>Jupiter!C13</f>
        <v>2.3894000000000002</v>
      </c>
      <c r="J12" s="32">
        <f t="shared" si="2"/>
        <v>836.29000000000008</v>
      </c>
      <c r="K12" s="31">
        <f>Tequesta!C15</f>
        <v>6.4595000000000002</v>
      </c>
      <c r="L12" s="32">
        <f t="shared" si="2"/>
        <v>2260.8250000000003</v>
      </c>
      <c r="M12" s="31">
        <f>'Juno Beach'!C11</f>
        <v>1.8194999999999999</v>
      </c>
      <c r="N12" s="32">
        <f t="shared" si="0"/>
        <v>636.82499999999993</v>
      </c>
    </row>
    <row r="13" spans="1:14" s="31" customFormat="1" x14ac:dyDescent="0.25">
      <c r="A13" s="31" t="s">
        <v>37</v>
      </c>
      <c r="B13" s="31">
        <f t="shared" si="1"/>
        <v>350000</v>
      </c>
      <c r="C13" s="31">
        <v>0</v>
      </c>
      <c r="D13" s="32">
        <f>($B$12/1000)*C13</f>
        <v>0</v>
      </c>
      <c r="E13" s="31">
        <v>0</v>
      </c>
      <c r="F13" s="32">
        <f>($B$12/1000)*E13</f>
        <v>0</v>
      </c>
      <c r="G13" s="31">
        <v>0</v>
      </c>
      <c r="H13" s="32">
        <f>($B$12/1000)*G13</f>
        <v>0</v>
      </c>
      <c r="I13" s="31">
        <f>Jupiter!C11</f>
        <v>8.5400000000000004E-2</v>
      </c>
      <c r="J13" s="32">
        <f t="shared" si="2"/>
        <v>29.89</v>
      </c>
      <c r="K13" s="31">
        <v>0</v>
      </c>
      <c r="L13" s="32">
        <f t="shared" si="2"/>
        <v>0</v>
      </c>
      <c r="M13" s="31">
        <v>0</v>
      </c>
      <c r="N13" s="32">
        <f t="shared" si="0"/>
        <v>0</v>
      </c>
    </row>
    <row r="14" spans="1:14" s="31" customFormat="1" x14ac:dyDescent="0.25">
      <c r="A14" s="31" t="s">
        <v>49</v>
      </c>
      <c r="B14" s="31">
        <f t="shared" si="1"/>
        <v>350000</v>
      </c>
      <c r="C14" s="31">
        <v>0</v>
      </c>
      <c r="D14" s="32">
        <f>($B$12/1000)*C14</f>
        <v>0</v>
      </c>
      <c r="E14" s="31">
        <v>0</v>
      </c>
      <c r="F14" s="32">
        <f>($B$12/1000)*E14</f>
        <v>0</v>
      </c>
      <c r="G14" s="31">
        <v>0</v>
      </c>
      <c r="H14" s="32">
        <f>($B$12/1000)*G14</f>
        <v>0</v>
      </c>
      <c r="I14" s="31">
        <f>Jupiter!C2</f>
        <v>1.6488</v>
      </c>
      <c r="J14" s="32">
        <f>($B$7/1000)*I14</f>
        <v>577.08000000000004</v>
      </c>
      <c r="K14" s="31">
        <v>0</v>
      </c>
      <c r="L14" s="32">
        <f t="shared" si="2"/>
        <v>0</v>
      </c>
      <c r="M14" s="31">
        <v>0</v>
      </c>
      <c r="N14" s="32">
        <f t="shared" si="0"/>
        <v>0</v>
      </c>
    </row>
    <row r="15" spans="1:14" s="31" customFormat="1" x14ac:dyDescent="0.25">
      <c r="A15" s="31" t="s">
        <v>6</v>
      </c>
      <c r="B15" s="31">
        <f>$B$2-$B$4</f>
        <v>475000</v>
      </c>
      <c r="C15" s="10">
        <f>County!C13</f>
        <v>3.0659999999999998</v>
      </c>
      <c r="D15" s="32">
        <f>($B$15/1000)*C15</f>
        <v>1456.35</v>
      </c>
      <c r="E15" s="31">
        <f>PBG!C12</f>
        <v>3.0659999999999998</v>
      </c>
      <c r="F15" s="32">
        <f>($B$15/1000)*E15</f>
        <v>1456.35</v>
      </c>
      <c r="G15" s="10">
        <f>NPB!C10</f>
        <v>3.0659999999999998</v>
      </c>
      <c r="H15" s="32">
        <f>($B$15/1000)*G15</f>
        <v>1456.35</v>
      </c>
      <c r="I15" s="31">
        <f>Jupiter!C15</f>
        <v>3.0659999999999998</v>
      </c>
      <c r="J15" s="32">
        <f t="shared" si="2"/>
        <v>1073.0999999999999</v>
      </c>
      <c r="K15" s="31">
        <f>Tequesta!C12</f>
        <v>3.0659999999999998</v>
      </c>
      <c r="L15" s="32">
        <f t="shared" si="2"/>
        <v>1073.0999999999999</v>
      </c>
      <c r="M15" s="31">
        <f>'Juno Beach'!C14</f>
        <v>3.0659999999999998</v>
      </c>
      <c r="N15" s="32">
        <f t="shared" si="0"/>
        <v>1073.0999999999999</v>
      </c>
    </row>
    <row r="16" spans="1:14" s="31" customFormat="1" x14ac:dyDescent="0.25">
      <c r="A16" s="31" t="s">
        <v>7</v>
      </c>
      <c r="B16" s="31">
        <f>$B$2-$B$4</f>
        <v>475000</v>
      </c>
      <c r="C16" s="10">
        <f>County!C12</f>
        <v>3.2480000000000002</v>
      </c>
      <c r="D16" s="32">
        <f>($B$16/1000)*C16</f>
        <v>1542.8000000000002</v>
      </c>
      <c r="E16" s="31">
        <f>PBG!C11</f>
        <v>3.2480000000000002</v>
      </c>
      <c r="F16" s="32">
        <f>($B$16/1000)*E16</f>
        <v>1542.8000000000002</v>
      </c>
      <c r="G16" s="10">
        <f>NPB!C9</f>
        <v>3.2480000000000002</v>
      </c>
      <c r="H16" s="32">
        <f>($B$16/1000)*G16</f>
        <v>1542.8000000000002</v>
      </c>
      <c r="I16" s="31">
        <f>Jupiter!C14</f>
        <v>3.2480000000000002</v>
      </c>
      <c r="J16" s="32">
        <f t="shared" si="2"/>
        <v>1136.8000000000002</v>
      </c>
      <c r="K16" s="31">
        <f>Tequesta!C11</f>
        <v>3.2480000000000002</v>
      </c>
      <c r="L16" s="32">
        <f t="shared" si="2"/>
        <v>1136.8000000000002</v>
      </c>
      <c r="M16" s="31">
        <f>'Juno Beach'!C13</f>
        <v>3.2480000000000002</v>
      </c>
      <c r="N16" s="32">
        <f t="shared" si="0"/>
        <v>1136.8000000000002</v>
      </c>
    </row>
    <row r="17" spans="1:14" s="31" customFormat="1" x14ac:dyDescent="0.25">
      <c r="A17" s="31" t="s">
        <v>8</v>
      </c>
      <c r="B17" s="31">
        <f t="shared" ref="B17:B23" si="3">$B$2-$B$3</f>
        <v>350000</v>
      </c>
      <c r="C17" s="10">
        <f>County!C14</f>
        <v>0.1026</v>
      </c>
      <c r="D17" s="32">
        <f>($B$17/1000)*C17</f>
        <v>35.909999999999997</v>
      </c>
      <c r="E17" s="31">
        <f>PBG!C13</f>
        <v>0.1026</v>
      </c>
      <c r="F17" s="32">
        <f>($B$17/1000)*E17</f>
        <v>35.909999999999997</v>
      </c>
      <c r="G17" s="10">
        <f>NPB!C11</f>
        <v>0.1026</v>
      </c>
      <c r="H17" s="32">
        <f>($B$17/1000)*G17</f>
        <v>35.909999999999997</v>
      </c>
      <c r="I17" s="31">
        <f>Jupiter!C16</f>
        <v>0.1026</v>
      </c>
      <c r="J17" s="32">
        <f t="shared" si="2"/>
        <v>35.909999999999997</v>
      </c>
      <c r="K17" s="31">
        <f>Tequesta!C13</f>
        <v>0.1026</v>
      </c>
      <c r="L17" s="32">
        <f t="shared" si="2"/>
        <v>35.909999999999997</v>
      </c>
      <c r="M17" s="31">
        <f>'Juno Beach'!C15</f>
        <v>0.1026</v>
      </c>
      <c r="N17" s="32">
        <f t="shared" si="0"/>
        <v>35.909999999999997</v>
      </c>
    </row>
    <row r="18" spans="1:14" s="31" customFormat="1" x14ac:dyDescent="0.25">
      <c r="A18" s="31" t="s">
        <v>9</v>
      </c>
      <c r="B18" s="31">
        <f t="shared" si="3"/>
        <v>350000</v>
      </c>
      <c r="C18" s="10">
        <f>County!C15</f>
        <v>9.4799999999999995E-2</v>
      </c>
      <c r="D18" s="32">
        <f>($B$18/1000)*C18</f>
        <v>33.18</v>
      </c>
      <c r="E18" s="31">
        <f>PBG!C14</f>
        <v>9.4799999999999995E-2</v>
      </c>
      <c r="F18" s="32">
        <f>($B$18/1000)*E18</f>
        <v>33.18</v>
      </c>
      <c r="G18" s="10">
        <f>NPB!C12</f>
        <v>9.4799999999999995E-2</v>
      </c>
      <c r="H18" s="32">
        <f>($B$18/1000)*G18</f>
        <v>33.18</v>
      </c>
      <c r="I18" s="31">
        <f>Jupiter!C17</f>
        <v>9.4799999999999995E-2</v>
      </c>
      <c r="J18" s="32">
        <f t="shared" si="2"/>
        <v>33.18</v>
      </c>
      <c r="K18" s="31">
        <f>Tequesta!C14</f>
        <v>9.4799999999999995E-2</v>
      </c>
      <c r="L18" s="32">
        <f t="shared" si="2"/>
        <v>33.18</v>
      </c>
      <c r="M18" s="31">
        <f>'Juno Beach'!C16</f>
        <v>9.4799999999999995E-2</v>
      </c>
      <c r="N18" s="32">
        <f t="shared" si="0"/>
        <v>33.18</v>
      </c>
    </row>
    <row r="19" spans="1:14" s="31" customFormat="1" x14ac:dyDescent="0.25">
      <c r="A19" s="31" t="s">
        <v>10</v>
      </c>
      <c r="B19" s="31">
        <f t="shared" si="3"/>
        <v>350000</v>
      </c>
      <c r="C19" s="10">
        <f>County!C9</f>
        <v>3.27E-2</v>
      </c>
      <c r="D19" s="32">
        <f>($B$19/1000)*C19</f>
        <v>11.445</v>
      </c>
      <c r="E19" s="31">
        <f>PBG!C7</f>
        <v>3.27E-2</v>
      </c>
      <c r="F19" s="32">
        <f>($B$19/1000)*E19</f>
        <v>11.445</v>
      </c>
      <c r="G19" s="10">
        <f>NPB!C5</f>
        <v>3.27E-2</v>
      </c>
      <c r="H19" s="32">
        <f>($B$19/1000)*G19</f>
        <v>11.445</v>
      </c>
      <c r="I19" s="31">
        <f>Jupiter!C8</f>
        <v>3.27E-2</v>
      </c>
      <c r="J19" s="32">
        <f t="shared" si="2"/>
        <v>11.445</v>
      </c>
      <c r="K19" s="31">
        <f>Tequesta!C7</f>
        <v>3.27E-2</v>
      </c>
      <c r="L19" s="32">
        <f t="shared" si="2"/>
        <v>11.445</v>
      </c>
      <c r="M19" s="31">
        <f>'Juno Beach'!C8</f>
        <v>3.27E-2</v>
      </c>
      <c r="N19" s="32">
        <f t="shared" si="0"/>
        <v>11.445</v>
      </c>
    </row>
    <row r="20" spans="1:14" s="31" customFormat="1" x14ac:dyDescent="0.25">
      <c r="A20" s="31" t="s">
        <v>11</v>
      </c>
      <c r="B20" s="31">
        <f t="shared" si="3"/>
        <v>350000</v>
      </c>
      <c r="C20" s="10">
        <f>County!C10</f>
        <v>2.8799999999999999E-2</v>
      </c>
      <c r="D20" s="32">
        <f>($B$20/1000)*C20</f>
        <v>10.08</v>
      </c>
      <c r="E20" s="31">
        <f>PBG!C8</f>
        <v>2.8799999999999999E-2</v>
      </c>
      <c r="F20" s="32">
        <f>($B$20/1000)*E20</f>
        <v>10.08</v>
      </c>
      <c r="G20" s="10">
        <f>NPB!C6</f>
        <v>2.8799999999999999E-2</v>
      </c>
      <c r="H20" s="32">
        <f>($B$20/1000)*G20</f>
        <v>10.08</v>
      </c>
      <c r="I20" s="31">
        <f>Jupiter!C9</f>
        <v>2.8799999999999999E-2</v>
      </c>
      <c r="J20" s="32">
        <f t="shared" si="2"/>
        <v>10.08</v>
      </c>
      <c r="K20" s="31">
        <f>Tequesta!C8</f>
        <v>2.8799999999999999E-2</v>
      </c>
      <c r="L20" s="32">
        <f t="shared" si="2"/>
        <v>10.08</v>
      </c>
      <c r="M20" s="31">
        <f>'Juno Beach'!C9</f>
        <v>2.8799999999999999E-2</v>
      </c>
      <c r="N20" s="32">
        <f t="shared" si="0"/>
        <v>10.08</v>
      </c>
    </row>
    <row r="21" spans="1:14" s="31" customFormat="1" x14ac:dyDescent="0.25">
      <c r="A21" s="31" t="s">
        <v>12</v>
      </c>
      <c r="B21" s="31">
        <f t="shared" si="3"/>
        <v>350000</v>
      </c>
      <c r="C21" s="10">
        <f>County!C6</f>
        <v>0.49080000000000001</v>
      </c>
      <c r="D21" s="32">
        <f>($B$21/1000)*C21</f>
        <v>171.78</v>
      </c>
      <c r="E21" s="31">
        <f>PBG!C4</f>
        <v>0.49080000000000001</v>
      </c>
      <c r="F21" s="32">
        <f>($B$21/1000)*E21</f>
        <v>171.78</v>
      </c>
      <c r="G21" s="10">
        <f>NPB!C2</f>
        <v>0.49080000000000001</v>
      </c>
      <c r="H21" s="32">
        <f>($B$21/1000)*G21</f>
        <v>171.78</v>
      </c>
      <c r="I21" s="31">
        <f>Jupiter!C5</f>
        <v>0.49080000000000001</v>
      </c>
      <c r="J21" s="32">
        <f t="shared" si="2"/>
        <v>171.78</v>
      </c>
      <c r="K21" s="31">
        <f>Tequesta!C4</f>
        <v>0.49080000000000001</v>
      </c>
      <c r="L21" s="32">
        <f t="shared" si="2"/>
        <v>171.78</v>
      </c>
      <c r="M21" s="31">
        <f>'Juno Beach'!C5</f>
        <v>0.49080000000000001</v>
      </c>
      <c r="N21" s="32">
        <f t="shared" si="0"/>
        <v>171.78</v>
      </c>
    </row>
    <row r="22" spans="1:14" s="31" customFormat="1" x14ac:dyDescent="0.25">
      <c r="A22" s="31" t="s">
        <v>13</v>
      </c>
      <c r="B22" s="31">
        <f t="shared" si="3"/>
        <v>350000</v>
      </c>
      <c r="C22" s="10">
        <f>County!C11</f>
        <v>0.65610000000000002</v>
      </c>
      <c r="D22" s="32">
        <f>($B$22/1000)*C22</f>
        <v>229.63500000000002</v>
      </c>
      <c r="E22" s="31">
        <f>PBG!C9</f>
        <v>0.65610000000000002</v>
      </c>
      <c r="F22" s="32">
        <f>($B$22/1000)*E22</f>
        <v>229.63500000000002</v>
      </c>
      <c r="G22" s="10">
        <f>NPB!C7</f>
        <v>0.65610000000000002</v>
      </c>
      <c r="H22" s="32">
        <f>($B$22/1000)*G22</f>
        <v>229.63500000000002</v>
      </c>
      <c r="I22" s="31">
        <f>Jupiter!C10</f>
        <v>0.65610000000000002</v>
      </c>
      <c r="J22" s="32">
        <f t="shared" si="2"/>
        <v>229.63500000000002</v>
      </c>
      <c r="K22" s="31">
        <f>Tequesta!C9</f>
        <v>0.65610000000000002</v>
      </c>
      <c r="L22" s="32">
        <f t="shared" si="2"/>
        <v>229.63500000000002</v>
      </c>
      <c r="M22" s="31">
        <f>'Juno Beach'!C10</f>
        <v>0.65610000000000002</v>
      </c>
      <c r="N22" s="32">
        <f t="shared" si="0"/>
        <v>229.63500000000002</v>
      </c>
    </row>
    <row r="23" spans="1:14" s="31" customFormat="1" x14ac:dyDescent="0.25">
      <c r="A23" s="31" t="s">
        <v>38</v>
      </c>
      <c r="B23" s="31">
        <f t="shared" si="3"/>
        <v>350000</v>
      </c>
      <c r="D23" s="32"/>
      <c r="F23" s="32"/>
      <c r="H23" s="32"/>
      <c r="I23" s="31">
        <f>Jupiter!C12</f>
        <v>7.22E-2</v>
      </c>
      <c r="J23" s="32">
        <f t="shared" si="2"/>
        <v>25.27</v>
      </c>
      <c r="K23" s="31">
        <f>Tequesta!C10</f>
        <v>7.22E-2</v>
      </c>
      <c r="L23" s="32">
        <f t="shared" si="2"/>
        <v>25.27</v>
      </c>
      <c r="M23" s="31">
        <f>'Juno Beach'!C12</f>
        <v>7.22E-2</v>
      </c>
      <c r="N23" s="32">
        <f t="shared" si="0"/>
        <v>25.27</v>
      </c>
    </row>
    <row r="24" spans="1:14" s="31" customFormat="1" x14ac:dyDescent="0.25">
      <c r="C24" s="31">
        <f>SUM(C7:C23)</f>
        <v>16.276399999999999</v>
      </c>
      <c r="D24" s="32">
        <f>SUM(D7:D22)</f>
        <v>6485.99</v>
      </c>
      <c r="E24" s="31">
        <f>SUM(E7:E23)</f>
        <v>17.871999999999996</v>
      </c>
      <c r="F24" s="32">
        <f>SUM(F7:F22)</f>
        <v>7044.45</v>
      </c>
      <c r="G24" s="31">
        <f>SUM(G7:G23)</f>
        <v>19.659399999999998</v>
      </c>
      <c r="H24" s="32">
        <f>SUM(H7:H22)</f>
        <v>7670.0399999999991</v>
      </c>
      <c r="I24" s="31">
        <f t="shared" ref="I24:N24" si="4">SUM(I7:I23)</f>
        <v>17.014099999999999</v>
      </c>
      <c r="J24" s="32">
        <f t="shared" si="4"/>
        <v>5954.9349999999995</v>
      </c>
      <c r="K24" s="31">
        <f t="shared" si="4"/>
        <v>19.349999999999994</v>
      </c>
      <c r="L24" s="32">
        <f t="shared" si="4"/>
        <v>6772.5</v>
      </c>
      <c r="M24" s="31">
        <f t="shared" si="4"/>
        <v>18.168099999999995</v>
      </c>
      <c r="N24" s="32">
        <f t="shared" si="4"/>
        <v>6358.8349999999991</v>
      </c>
    </row>
    <row r="25" spans="1:14" s="31" customFormat="1" x14ac:dyDescent="0.25"/>
    <row r="26" spans="1:14" s="31" customFormat="1" x14ac:dyDescent="0.25">
      <c r="A26" s="31" t="s">
        <v>14</v>
      </c>
      <c r="D26" s="31">
        <v>469</v>
      </c>
      <c r="F26" s="33">
        <f>PBG!B16</f>
        <v>194</v>
      </c>
      <c r="H26" s="33">
        <f>NPB!B17</f>
        <v>194</v>
      </c>
      <c r="J26" s="33">
        <f>Jupiter!B20</f>
        <v>194</v>
      </c>
      <c r="L26" s="33">
        <f>Tequesta!B18</f>
        <v>194</v>
      </c>
      <c r="N26" s="33">
        <f>'Juno Beach'!B19</f>
        <v>194</v>
      </c>
    </row>
    <row r="27" spans="1:14" s="31" customFormat="1" x14ac:dyDescent="0.25">
      <c r="A27" s="31" t="s">
        <v>44</v>
      </c>
      <c r="D27" s="31">
        <v>0</v>
      </c>
      <c r="F27" s="31">
        <v>0</v>
      </c>
      <c r="H27" s="33">
        <f>NPB!B18</f>
        <v>90.56</v>
      </c>
      <c r="L27" s="33">
        <f>Tequesta!B20</f>
        <v>138.66999999999999</v>
      </c>
    </row>
    <row r="28" spans="1:14" s="31" customFormat="1" x14ac:dyDescent="0.25">
      <c r="A28" s="31" t="s">
        <v>50</v>
      </c>
      <c r="L28" s="33">
        <f>Tequesta!B19</f>
        <v>233.4</v>
      </c>
      <c r="N28" s="33">
        <f>'Juno Beach'!B20</f>
        <v>251.16</v>
      </c>
    </row>
    <row r="30" spans="1:14" x14ac:dyDescent="0.25">
      <c r="B30" s="10"/>
      <c r="C30" s="11" t="s">
        <v>27</v>
      </c>
      <c r="D30" s="12">
        <f>D24+D26+D27</f>
        <v>6954.99</v>
      </c>
      <c r="E30" s="11" t="s">
        <v>28</v>
      </c>
      <c r="F30" s="12">
        <f>F24+F26+F27</f>
        <v>7238.45</v>
      </c>
      <c r="G30" s="11" t="s">
        <v>29</v>
      </c>
      <c r="H30" s="12">
        <f>H24+H26+H27</f>
        <v>7954.5999999999995</v>
      </c>
      <c r="I30" s="11" t="s">
        <v>39</v>
      </c>
      <c r="J30" s="12">
        <f>SUM(J24:J29)</f>
        <v>6148.9349999999995</v>
      </c>
      <c r="K30" s="10" t="s">
        <v>45</v>
      </c>
      <c r="L30" s="12">
        <f>SUM(L24:L29)</f>
        <v>7338.57</v>
      </c>
      <c r="M30" s="11" t="s">
        <v>51</v>
      </c>
      <c r="N30" s="12">
        <f>SUM(N24:N29)</f>
        <v>6803.994999999999</v>
      </c>
    </row>
  </sheetData>
  <phoneticPr fontId="7" type="noConversion"/>
  <printOptions gridLines="1"/>
  <pageMargins left="0.5" right="0.5" top="1" bottom="1" header="0.5" footer="0.5"/>
  <pageSetup scale="8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46AE58-6363-4E5B-8768-5ECFAA0720FC}">
  <dimension ref="A1:D18"/>
  <sheetViews>
    <sheetView workbookViewId="0">
      <selection activeCell="C3" sqref="C3:C16"/>
    </sheetView>
  </sheetViews>
  <sheetFormatPr defaultRowHeight="12.5" x14ac:dyDescent="0.25"/>
  <cols>
    <col min="1" max="1" width="40.08984375" customWidth="1"/>
    <col min="2" max="2" width="12.90625" customWidth="1"/>
    <col min="3" max="3" width="11.81640625" customWidth="1"/>
    <col min="4" max="4" width="16.6328125" customWidth="1"/>
  </cols>
  <sheetData>
    <row r="1" spans="1:4" ht="13" thickBot="1" x14ac:dyDescent="0.3">
      <c r="C1">
        <v>16.419599999999999</v>
      </c>
    </row>
    <row r="2" spans="1:4" ht="13" thickBot="1" x14ac:dyDescent="0.3">
      <c r="A2" s="13" t="s">
        <v>16</v>
      </c>
      <c r="B2" s="13" t="s">
        <v>52</v>
      </c>
      <c r="C2" s="13" t="s">
        <v>25</v>
      </c>
      <c r="D2" s="13" t="s">
        <v>26</v>
      </c>
    </row>
    <row r="3" spans="1:4" ht="13" thickBot="1" x14ac:dyDescent="0.3">
      <c r="A3" s="16" t="s">
        <v>3</v>
      </c>
      <c r="B3" s="14">
        <v>1755419</v>
      </c>
      <c r="C3" s="15">
        <v>3.4581</v>
      </c>
      <c r="D3" s="17">
        <v>6070.41</v>
      </c>
    </row>
    <row r="4" spans="1:4" ht="13" thickBot="1" x14ac:dyDescent="0.3">
      <c r="A4" s="16" t="s">
        <v>5</v>
      </c>
      <c r="B4" s="14">
        <v>1755419</v>
      </c>
      <c r="C4" s="15">
        <v>9.7999999999999997E-3</v>
      </c>
      <c r="D4" s="17">
        <v>17.2</v>
      </c>
    </row>
    <row r="5" spans="1:4" ht="13" thickBot="1" x14ac:dyDescent="0.3">
      <c r="A5" s="16" t="s">
        <v>4</v>
      </c>
      <c r="B5" s="14">
        <v>1755419</v>
      </c>
      <c r="C5" s="15">
        <v>0.54910000000000003</v>
      </c>
      <c r="D5" s="17">
        <v>963.9</v>
      </c>
    </row>
    <row r="6" spans="1:4" ht="13" thickBot="1" x14ac:dyDescent="0.3">
      <c r="A6" s="16" t="s">
        <v>12</v>
      </c>
      <c r="B6" s="14">
        <v>1755419</v>
      </c>
      <c r="C6" s="15">
        <v>0.49080000000000001</v>
      </c>
      <c r="D6" s="17">
        <v>861.56</v>
      </c>
    </row>
    <row r="7" spans="1:4" ht="13" thickBot="1" x14ac:dyDescent="0.3">
      <c r="A7" s="16" t="s">
        <v>2</v>
      </c>
      <c r="B7" s="14">
        <v>1755419</v>
      </c>
      <c r="C7" s="15">
        <v>3.9600000000000003E-2</v>
      </c>
      <c r="D7" s="17">
        <v>69.510000000000005</v>
      </c>
    </row>
    <row r="8" spans="1:4" ht="13" thickBot="1" x14ac:dyDescent="0.3">
      <c r="A8" s="16" t="s">
        <v>1</v>
      </c>
      <c r="B8" s="14">
        <v>1755419</v>
      </c>
      <c r="C8" s="15">
        <v>4.5</v>
      </c>
      <c r="D8" s="17">
        <v>7899.39</v>
      </c>
    </row>
    <row r="9" spans="1:4" ht="13" thickBot="1" x14ac:dyDescent="0.3">
      <c r="A9" s="16" t="s">
        <v>10</v>
      </c>
      <c r="B9" s="14">
        <v>1755419</v>
      </c>
      <c r="C9" s="15">
        <v>3.27E-2</v>
      </c>
      <c r="D9" s="17">
        <v>57.4</v>
      </c>
    </row>
    <row r="10" spans="1:4" ht="13" thickBot="1" x14ac:dyDescent="0.3">
      <c r="A10" s="16" t="s">
        <v>11</v>
      </c>
      <c r="B10" s="14">
        <v>1755419</v>
      </c>
      <c r="C10" s="15">
        <v>2.8799999999999999E-2</v>
      </c>
      <c r="D10" s="17">
        <v>50.56</v>
      </c>
    </row>
    <row r="11" spans="1:4" ht="13" thickBot="1" x14ac:dyDescent="0.3">
      <c r="A11" s="16" t="s">
        <v>13</v>
      </c>
      <c r="B11" s="14">
        <v>1755419</v>
      </c>
      <c r="C11" s="15">
        <v>0.65610000000000002</v>
      </c>
      <c r="D11" s="17">
        <v>1151.73</v>
      </c>
    </row>
    <row r="12" spans="1:4" ht="13" thickBot="1" x14ac:dyDescent="0.3">
      <c r="A12" s="16" t="s">
        <v>7</v>
      </c>
      <c r="B12" s="14">
        <v>1780419</v>
      </c>
      <c r="C12" s="15">
        <v>3.2480000000000002</v>
      </c>
      <c r="D12" s="17">
        <v>5782.8</v>
      </c>
    </row>
    <row r="13" spans="1:4" ht="13" thickBot="1" x14ac:dyDescent="0.3">
      <c r="A13" s="16" t="s">
        <v>6</v>
      </c>
      <c r="B13" s="14">
        <v>1780419</v>
      </c>
      <c r="C13" s="15">
        <v>3.0659999999999998</v>
      </c>
      <c r="D13" s="17">
        <v>5458.76</v>
      </c>
    </row>
    <row r="14" spans="1:4" ht="13" thickBot="1" x14ac:dyDescent="0.3">
      <c r="A14" s="16" t="s">
        <v>8</v>
      </c>
      <c r="B14" s="14">
        <v>1755419</v>
      </c>
      <c r="C14" s="15">
        <v>0.1026</v>
      </c>
      <c r="D14" s="17">
        <v>180.11</v>
      </c>
    </row>
    <row r="15" spans="1:4" ht="13" thickBot="1" x14ac:dyDescent="0.3">
      <c r="A15" s="18" t="s">
        <v>9</v>
      </c>
      <c r="B15" s="19">
        <v>1755419</v>
      </c>
      <c r="C15" s="20">
        <v>9.4799999999999995E-2</v>
      </c>
      <c r="D15" s="21">
        <v>166.41</v>
      </c>
    </row>
    <row r="16" spans="1:4" x14ac:dyDescent="0.25">
      <c r="C16">
        <f>SUM(C3:C15)</f>
        <v>16.276399999999999</v>
      </c>
    </row>
    <row r="18" spans="1:3" x14ac:dyDescent="0.25">
      <c r="A18" t="s">
        <v>14</v>
      </c>
      <c r="C18">
        <v>489</v>
      </c>
    </row>
  </sheetData>
  <phoneticPr fontId="7" type="noConversion"/>
  <hyperlinks>
    <hyperlink ref="A3" r:id="rId1" display="http://www.pbcgov.com/fire/" xr:uid="{ABAA75D9-BEA3-4801-A73B-8287B990F4BE}"/>
    <hyperlink ref="A4" r:id="rId2" display="http://www.pbcgov.com/" xr:uid="{5C894B0F-B891-4C00-A0DC-28FD171EAB9C}"/>
    <hyperlink ref="A5" r:id="rId3" display="http://www.pbcgov.com/" xr:uid="{C6D9CDD9-8B42-4A6B-9EC3-9B8143B55BC1}"/>
    <hyperlink ref="A6" r:id="rId4" display="http://www.cscpbc.org/" xr:uid="{B669CDB3-DCC1-4C56-8BB3-A0FFF6CE39AD}"/>
    <hyperlink ref="A7" r:id="rId5" display="http://www.pbcgov.com/" xr:uid="{00FB7EB1-B4B6-42F9-BFFF-37DA6222AC0A}"/>
    <hyperlink ref="A8" r:id="rId6" display="http://www.pbcgov.com/" xr:uid="{DD9970FD-3762-4A48-A1C0-49FA1D941CD9}"/>
    <hyperlink ref="A9" r:id="rId7" display="http://www.sfwmd.gov/" xr:uid="{CBD7A893-7009-4EE3-A5D2-07506A829D3D}"/>
    <hyperlink ref="A10" r:id="rId8" display="http://www.aicw.org/" xr:uid="{C1031DBF-A15D-42BD-8571-CD0353D2A131}"/>
    <hyperlink ref="A11" r:id="rId9" display="http://www.hcdpbc.org/" xr:uid="{6CA21E16-669D-480E-9D6B-CA41333595F5}"/>
    <hyperlink ref="A12" r:id="rId10" display="http://www.palmbeach.k12.fl.us/" xr:uid="{36A60A8A-65B9-4C73-A3D1-C9E8CF8C826B}"/>
    <hyperlink ref="A13" r:id="rId11" display="http://www.palmbeach.k12.fl.us/" xr:uid="{5C5CDB12-DBDA-46ED-8E60-B8D29E00FC6B}"/>
    <hyperlink ref="A14" r:id="rId12" display="http://www.sfwmd.gov/" xr:uid="{D3FD1195-F7FB-4632-A858-865000462E9B}"/>
    <hyperlink ref="A15" r:id="rId13" display="http://www.sfwmd.gov/" xr:uid="{C09AA10A-BFDA-4F63-BFE1-6C2C7B3764EF}"/>
  </hyperlinks>
  <pageMargins left="0.75" right="0.75" top="1" bottom="1" header="0.5" footer="0.5"/>
  <pageSetup orientation="portrait" r:id="rId1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824C5-BB4B-41C8-B83D-B2A6CFA6E57D}">
  <dimension ref="A1:D16"/>
  <sheetViews>
    <sheetView workbookViewId="0">
      <selection activeCell="J28" sqref="J28"/>
    </sheetView>
  </sheetViews>
  <sheetFormatPr defaultRowHeight="12.5" x14ac:dyDescent="0.25"/>
  <cols>
    <col min="1" max="1" width="30" customWidth="1"/>
    <col min="2" max="2" width="17.54296875" customWidth="1"/>
  </cols>
  <sheetData>
    <row r="1" spans="1:4" ht="13" thickBot="1" x14ac:dyDescent="0.3">
      <c r="A1" s="22" t="s">
        <v>16</v>
      </c>
      <c r="B1" s="22" t="s">
        <v>52</v>
      </c>
      <c r="C1" s="22" t="s">
        <v>25</v>
      </c>
      <c r="D1" s="22" t="s">
        <v>26</v>
      </c>
    </row>
    <row r="2" spans="1:4" ht="13" thickBot="1" x14ac:dyDescent="0.3">
      <c r="A2" s="25" t="s">
        <v>5</v>
      </c>
      <c r="B2" s="23">
        <v>449037</v>
      </c>
      <c r="C2" s="24">
        <v>9.7999999999999997E-3</v>
      </c>
      <c r="D2" s="26">
        <v>4.4000000000000004</v>
      </c>
    </row>
    <row r="3" spans="1:4" ht="13" thickBot="1" x14ac:dyDescent="0.3">
      <c r="A3" s="25" t="s">
        <v>4</v>
      </c>
      <c r="B3" s="23">
        <v>449037</v>
      </c>
      <c r="C3" s="24">
        <v>0.54910000000000003</v>
      </c>
      <c r="D3" s="26">
        <v>246.57</v>
      </c>
    </row>
    <row r="4" spans="1:4" ht="13" thickBot="1" x14ac:dyDescent="0.3">
      <c r="A4" s="25" t="s">
        <v>12</v>
      </c>
      <c r="B4" s="23">
        <v>449037</v>
      </c>
      <c r="C4" s="24">
        <v>0.49080000000000001</v>
      </c>
      <c r="D4" s="26">
        <v>220.39</v>
      </c>
    </row>
    <row r="5" spans="1:4" ht="13" thickBot="1" x14ac:dyDescent="0.3">
      <c r="A5" s="25" t="s">
        <v>2</v>
      </c>
      <c r="B5" s="23">
        <v>449037</v>
      </c>
      <c r="C5" s="24">
        <v>3.9600000000000003E-2</v>
      </c>
      <c r="D5" s="26">
        <v>17.78</v>
      </c>
    </row>
    <row r="6" spans="1:4" ht="13" thickBot="1" x14ac:dyDescent="0.3">
      <c r="A6" s="25" t="s">
        <v>1</v>
      </c>
      <c r="B6" s="23">
        <v>449037</v>
      </c>
      <c r="C6" s="24">
        <v>4.5</v>
      </c>
      <c r="D6" s="26">
        <v>2020.67</v>
      </c>
    </row>
    <row r="7" spans="1:4" ht="13" thickBot="1" x14ac:dyDescent="0.3">
      <c r="A7" s="25" t="s">
        <v>10</v>
      </c>
      <c r="B7" s="23">
        <v>449037</v>
      </c>
      <c r="C7" s="24">
        <v>3.27E-2</v>
      </c>
      <c r="D7" s="26">
        <v>14.68</v>
      </c>
    </row>
    <row r="8" spans="1:4" ht="13" thickBot="1" x14ac:dyDescent="0.3">
      <c r="A8" s="25" t="s">
        <v>11</v>
      </c>
      <c r="B8" s="23">
        <v>449037</v>
      </c>
      <c r="C8" s="24">
        <v>2.8799999999999999E-2</v>
      </c>
      <c r="D8" s="26">
        <v>12.93</v>
      </c>
    </row>
    <row r="9" spans="1:4" ht="13" thickBot="1" x14ac:dyDescent="0.3">
      <c r="A9" s="25" t="s">
        <v>13</v>
      </c>
      <c r="B9" s="23">
        <v>449037</v>
      </c>
      <c r="C9" s="24">
        <v>0.65610000000000002</v>
      </c>
      <c r="D9" s="26">
        <v>294.61</v>
      </c>
    </row>
    <row r="10" spans="1:4" ht="13" thickBot="1" x14ac:dyDescent="0.3">
      <c r="A10" s="25" t="s">
        <v>19</v>
      </c>
      <c r="B10" s="23">
        <v>449037</v>
      </c>
      <c r="C10" s="24">
        <v>5.0537000000000001</v>
      </c>
      <c r="D10" s="26">
        <v>2269.3000000000002</v>
      </c>
    </row>
    <row r="11" spans="1:4" ht="13" thickBot="1" x14ac:dyDescent="0.3">
      <c r="A11" s="25" t="s">
        <v>7</v>
      </c>
      <c r="B11" s="23">
        <v>474037</v>
      </c>
      <c r="C11" s="24">
        <v>3.2480000000000002</v>
      </c>
      <c r="D11" s="26">
        <v>1539.67</v>
      </c>
    </row>
    <row r="12" spans="1:4" ht="13" thickBot="1" x14ac:dyDescent="0.3">
      <c r="A12" s="25" t="s">
        <v>6</v>
      </c>
      <c r="B12" s="23">
        <v>474037</v>
      </c>
      <c r="C12" s="24">
        <v>3.0659999999999998</v>
      </c>
      <c r="D12" s="26">
        <v>1453.4</v>
      </c>
    </row>
    <row r="13" spans="1:4" ht="13" thickBot="1" x14ac:dyDescent="0.3">
      <c r="A13" s="25" t="s">
        <v>8</v>
      </c>
      <c r="B13" s="23">
        <v>449037</v>
      </c>
      <c r="C13" s="24">
        <v>0.1026</v>
      </c>
      <c r="D13" s="26">
        <v>46.07</v>
      </c>
    </row>
    <row r="14" spans="1:4" ht="13" thickBot="1" x14ac:dyDescent="0.3">
      <c r="A14" s="27" t="s">
        <v>9</v>
      </c>
      <c r="B14" s="28">
        <v>449037</v>
      </c>
      <c r="C14" s="29">
        <v>9.4799999999999995E-2</v>
      </c>
      <c r="D14" s="30">
        <v>42.57</v>
      </c>
    </row>
    <row r="15" spans="1:4" x14ac:dyDescent="0.25">
      <c r="C15">
        <f>SUM(C2:C14)</f>
        <v>17.872</v>
      </c>
    </row>
    <row r="16" spans="1:4" x14ac:dyDescent="0.25">
      <c r="A16" s="7" t="s">
        <v>17</v>
      </c>
      <c r="B16" s="8">
        <v>194</v>
      </c>
    </row>
  </sheetData>
  <phoneticPr fontId="7" type="noConversion"/>
  <hyperlinks>
    <hyperlink ref="A2" r:id="rId1" display="http://www.pbcgov.com/" xr:uid="{3B6E637E-2966-40E3-8527-7EC0489D732F}"/>
    <hyperlink ref="A3" r:id="rId2" display="http://www.pbcgov.com/" xr:uid="{EE3FD6DA-2799-4D13-8904-6108702DFC83}"/>
    <hyperlink ref="A4" r:id="rId3" display="http://www.cscpbc.org/" xr:uid="{7E457DEB-2E65-4548-9BDB-169001C3FE0D}"/>
    <hyperlink ref="A5" r:id="rId4" display="http://www.pbcgov.com/" xr:uid="{25A3A771-3112-4B86-A184-29F7C590D223}"/>
    <hyperlink ref="A6" r:id="rId5" display="http://www.pbcgov.com/" xr:uid="{CB74D056-92D1-4B3B-9929-15AFB90B2F46}"/>
    <hyperlink ref="A7" r:id="rId6" display="http://www.sfwmd.gov/" xr:uid="{2E36D087-8C07-4C1E-A2BA-067DD4347372}"/>
    <hyperlink ref="A8" r:id="rId7" display="http://www.aicw.org/" xr:uid="{6FE80BF1-4332-4007-9351-BC72D8AFE31B}"/>
    <hyperlink ref="A9" r:id="rId8" display="http://www.hcdpbc.org/" xr:uid="{C985B0CC-F93C-408C-B790-70B606913982}"/>
    <hyperlink ref="A10" r:id="rId9" display="http://pbgfl.com/" xr:uid="{E15A7552-B07A-40B3-8648-C6901BD0E325}"/>
    <hyperlink ref="A11" r:id="rId10" display="http://www.palmbeach.k12.fl.us/" xr:uid="{94BA9DF3-BF30-4EF3-A23D-0FA297DB85F0}"/>
    <hyperlink ref="A12" r:id="rId11" display="http://www.palmbeach.k12.fl.us/" xr:uid="{E62EF794-7600-4883-9B2B-03CFA69D5548}"/>
    <hyperlink ref="A13" r:id="rId12" display="http://www.sfwmd.gov/" xr:uid="{BAD75F93-E6EB-4638-B1FF-FADCBA1644A9}"/>
    <hyperlink ref="A14" r:id="rId13" display="http://www.sfwmd.gov/" xr:uid="{ABFCC447-4E7C-4649-8B4B-DFB32985C62A}"/>
  </hyperlinks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D84540-10F5-4A1F-80E8-B27DF220619C}">
  <dimension ref="A1:D18"/>
  <sheetViews>
    <sheetView workbookViewId="0">
      <selection activeCell="C22" sqref="C22"/>
    </sheetView>
  </sheetViews>
  <sheetFormatPr defaultRowHeight="12.5" x14ac:dyDescent="0.25"/>
  <cols>
    <col min="1" max="1" width="48.453125" customWidth="1"/>
    <col min="2" max="2" width="15.81640625" customWidth="1"/>
    <col min="3" max="3" width="18.1796875" customWidth="1"/>
    <col min="4" max="4" width="18.08984375" customWidth="1"/>
  </cols>
  <sheetData>
    <row r="1" spans="1:4" ht="13" thickBot="1" x14ac:dyDescent="0.3">
      <c r="A1" s="13" t="s">
        <v>16</v>
      </c>
      <c r="B1" s="13" t="s">
        <v>52</v>
      </c>
      <c r="C1" s="13" t="s">
        <v>25</v>
      </c>
      <c r="D1" s="13" t="s">
        <v>26</v>
      </c>
    </row>
    <row r="2" spans="1:4" ht="13" thickBot="1" x14ac:dyDescent="0.3">
      <c r="A2" s="16" t="s">
        <v>12</v>
      </c>
      <c r="B2" s="14">
        <v>296796</v>
      </c>
      <c r="C2" s="15">
        <v>0.49080000000000001</v>
      </c>
      <c r="D2" s="17">
        <v>145.66999999999999</v>
      </c>
    </row>
    <row r="3" spans="1:4" ht="13" thickBot="1" x14ac:dyDescent="0.3">
      <c r="A3" s="16" t="s">
        <v>2</v>
      </c>
      <c r="B3" s="14">
        <v>296796</v>
      </c>
      <c r="C3" s="15">
        <v>3.9600000000000003E-2</v>
      </c>
      <c r="D3" s="17">
        <v>11.75</v>
      </c>
    </row>
    <row r="4" spans="1:4" ht="13" thickBot="1" x14ac:dyDescent="0.3">
      <c r="A4" s="16" t="s">
        <v>1</v>
      </c>
      <c r="B4" s="14">
        <v>296796</v>
      </c>
      <c r="C4" s="15">
        <v>4.5</v>
      </c>
      <c r="D4" s="17">
        <v>1335.58</v>
      </c>
    </row>
    <row r="5" spans="1:4" ht="13" thickBot="1" x14ac:dyDescent="0.3">
      <c r="A5" s="16" t="s">
        <v>10</v>
      </c>
      <c r="B5" s="14">
        <v>296796</v>
      </c>
      <c r="C5" s="15">
        <v>3.27E-2</v>
      </c>
      <c r="D5" s="17">
        <v>9.7100000000000009</v>
      </c>
    </row>
    <row r="6" spans="1:4" ht="13" thickBot="1" x14ac:dyDescent="0.3">
      <c r="A6" s="16" t="s">
        <v>11</v>
      </c>
      <c r="B6" s="14">
        <v>296796</v>
      </c>
      <c r="C6" s="15">
        <v>2.8799999999999999E-2</v>
      </c>
      <c r="D6" s="17">
        <v>8.5500000000000007</v>
      </c>
    </row>
    <row r="7" spans="1:4" ht="13" thickBot="1" x14ac:dyDescent="0.3">
      <c r="A7" s="16" t="s">
        <v>13</v>
      </c>
      <c r="B7" s="14">
        <v>296796</v>
      </c>
      <c r="C7" s="15">
        <v>0.65610000000000002</v>
      </c>
      <c r="D7" s="17">
        <v>194.73</v>
      </c>
    </row>
    <row r="8" spans="1:4" ht="13" thickBot="1" x14ac:dyDescent="0.3">
      <c r="A8" s="16" t="s">
        <v>15</v>
      </c>
      <c r="B8" s="14">
        <v>296796</v>
      </c>
      <c r="C8" s="15">
        <v>7.4</v>
      </c>
      <c r="D8" s="17">
        <v>2196.29</v>
      </c>
    </row>
    <row r="9" spans="1:4" ht="13" thickBot="1" x14ac:dyDescent="0.3">
      <c r="A9" s="16" t="s">
        <v>7</v>
      </c>
      <c r="B9" s="14">
        <v>321796</v>
      </c>
      <c r="C9" s="15">
        <v>3.2480000000000002</v>
      </c>
      <c r="D9" s="17">
        <v>1045.19</v>
      </c>
    </row>
    <row r="10" spans="1:4" ht="13" thickBot="1" x14ac:dyDescent="0.3">
      <c r="A10" s="16" t="s">
        <v>6</v>
      </c>
      <c r="B10" s="14">
        <v>321796</v>
      </c>
      <c r="C10" s="15">
        <v>3.0659999999999998</v>
      </c>
      <c r="D10" s="17">
        <v>986.63</v>
      </c>
    </row>
    <row r="11" spans="1:4" ht="13" thickBot="1" x14ac:dyDescent="0.3">
      <c r="A11" s="16" t="s">
        <v>8</v>
      </c>
      <c r="B11" s="14">
        <v>296796</v>
      </c>
      <c r="C11" s="15">
        <v>0.1026</v>
      </c>
      <c r="D11" s="17">
        <v>30.45</v>
      </c>
    </row>
    <row r="12" spans="1:4" ht="13" thickBot="1" x14ac:dyDescent="0.3">
      <c r="A12" s="18" t="s">
        <v>9</v>
      </c>
      <c r="B12" s="19">
        <v>296796</v>
      </c>
      <c r="C12" s="20">
        <v>9.4799999999999995E-2</v>
      </c>
      <c r="D12" s="21">
        <v>28.14</v>
      </c>
    </row>
    <row r="13" spans="1:4" x14ac:dyDescent="0.25">
      <c r="C13">
        <f>SUM(C2:C12)</f>
        <v>19.659399999999998</v>
      </c>
    </row>
    <row r="14" spans="1:4" x14ac:dyDescent="0.25">
      <c r="C14" s="9"/>
    </row>
    <row r="16" spans="1:4" x14ac:dyDescent="0.25">
      <c r="A16" s="1" t="s">
        <v>16</v>
      </c>
      <c r="B16" s="2" t="s">
        <v>0</v>
      </c>
    </row>
    <row r="17" spans="1:2" x14ac:dyDescent="0.25">
      <c r="A17" s="3" t="s">
        <v>17</v>
      </c>
      <c r="B17" s="4">
        <v>194</v>
      </c>
    </row>
    <row r="18" spans="1:2" x14ac:dyDescent="0.25">
      <c r="A18" s="7" t="s">
        <v>18</v>
      </c>
      <c r="B18" s="8">
        <v>90.56</v>
      </c>
    </row>
  </sheetData>
  <phoneticPr fontId="7" type="noConversion"/>
  <hyperlinks>
    <hyperlink ref="A2" r:id="rId1" display="http://www.cscpbc.org/" xr:uid="{29CFE6FF-3A63-4126-98DD-A68236F551F6}"/>
    <hyperlink ref="A3" r:id="rId2" display="http://www.pbcgov.com/" xr:uid="{31CD8B25-F874-4B5F-9926-803FBAFA3DDF}"/>
    <hyperlink ref="A4" r:id="rId3" display="http://www.pbcgov.com/" xr:uid="{DFCC0B84-8747-4F50-8949-93A71CA21DCA}"/>
    <hyperlink ref="A5" r:id="rId4" display="http://www.sfwmd.gov/" xr:uid="{D6130280-31E3-4D17-9453-6B3861FCF668}"/>
    <hyperlink ref="A6" r:id="rId5" display="http://www.aicw.org/" xr:uid="{778CAAB4-0E2C-4B47-A8E9-BA45A99C1BA9}"/>
    <hyperlink ref="A7" r:id="rId6" display="http://www.hcdpbc.org/" xr:uid="{BEEE39D7-2011-447C-B471-A88FF4C35370}"/>
    <hyperlink ref="A8" r:id="rId7" display="http://www.village-npb.org/" xr:uid="{B0C380F8-DD82-40DD-8965-138EB2D71E5F}"/>
    <hyperlink ref="A9" r:id="rId8" display="http://www.palmbeach.k12.fl.us/" xr:uid="{8D95364D-8126-4AE1-9EB7-33C1B34F0C41}"/>
    <hyperlink ref="A10" r:id="rId9" display="http://www.palmbeach.k12.fl.us/" xr:uid="{39DC031B-83F4-49DA-AE10-7A597E3B49DB}"/>
    <hyperlink ref="A11" r:id="rId10" display="http://www.sfwmd.gov/" xr:uid="{0A3BDD83-BAC8-4634-A717-575DCF3A87DF}"/>
    <hyperlink ref="A12" r:id="rId11" display="http://www.sfwmd.gov/" xr:uid="{82E99469-F75C-47C8-BFD3-A43002F9F0EB}"/>
  </hyperlinks>
  <pageMargins left="0.75" right="0.75" top="1" bottom="1" header="0.5" footer="0.5"/>
  <pageSetup orientation="portrait" horizontalDpi="0" verticalDpi="0" r:id="rId1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5D2D6-2535-4943-B45B-47B048979036}">
  <dimension ref="A1:D20"/>
  <sheetViews>
    <sheetView workbookViewId="0">
      <selection activeCell="C2" sqref="C2:C18"/>
    </sheetView>
  </sheetViews>
  <sheetFormatPr defaultRowHeight="12.5" x14ac:dyDescent="0.25"/>
  <cols>
    <col min="1" max="1" width="43.26953125" customWidth="1"/>
    <col min="3" max="3" width="19.1796875" customWidth="1"/>
    <col min="4" max="4" width="19.36328125" customWidth="1"/>
  </cols>
  <sheetData>
    <row r="1" spans="1:4" ht="13" thickBot="1" x14ac:dyDescent="0.3">
      <c r="A1" s="13" t="s">
        <v>16</v>
      </c>
      <c r="B1" s="13" t="s">
        <v>52</v>
      </c>
      <c r="C1" s="13" t="s">
        <v>25</v>
      </c>
      <c r="D1" s="13" t="s">
        <v>26</v>
      </c>
    </row>
    <row r="2" spans="1:4" ht="13" thickBot="1" x14ac:dyDescent="0.3">
      <c r="A2" s="16" t="s">
        <v>32</v>
      </c>
      <c r="B2" s="14">
        <v>190725</v>
      </c>
      <c r="C2" s="15">
        <v>1.6488</v>
      </c>
      <c r="D2" s="17">
        <v>314.47000000000003</v>
      </c>
    </row>
    <row r="3" spans="1:4" ht="13" thickBot="1" x14ac:dyDescent="0.3">
      <c r="A3" s="16" t="s">
        <v>5</v>
      </c>
      <c r="B3" s="14">
        <v>190725</v>
      </c>
      <c r="C3" s="15">
        <v>9.7999999999999997E-3</v>
      </c>
      <c r="D3" s="17">
        <v>1.87</v>
      </c>
    </row>
    <row r="4" spans="1:4" ht="13" thickBot="1" x14ac:dyDescent="0.3">
      <c r="A4" s="16" t="s">
        <v>4</v>
      </c>
      <c r="B4" s="14">
        <v>190725</v>
      </c>
      <c r="C4" s="15">
        <v>0.54910000000000003</v>
      </c>
      <c r="D4" s="17">
        <v>104.73</v>
      </c>
    </row>
    <row r="5" spans="1:4" ht="13" thickBot="1" x14ac:dyDescent="0.3">
      <c r="A5" s="16" t="s">
        <v>12</v>
      </c>
      <c r="B5" s="14">
        <v>190725</v>
      </c>
      <c r="C5" s="15">
        <v>0.49080000000000001</v>
      </c>
      <c r="D5" s="17">
        <v>93.61</v>
      </c>
    </row>
    <row r="6" spans="1:4" ht="13" thickBot="1" x14ac:dyDescent="0.3">
      <c r="A6" s="16" t="s">
        <v>2</v>
      </c>
      <c r="B6" s="14">
        <v>190725</v>
      </c>
      <c r="C6" s="15">
        <v>3.9600000000000003E-2</v>
      </c>
      <c r="D6" s="17">
        <v>7.55</v>
      </c>
    </row>
    <row r="7" spans="1:4" ht="13" thickBot="1" x14ac:dyDescent="0.3">
      <c r="A7" s="16" t="s">
        <v>1</v>
      </c>
      <c r="B7" s="14">
        <v>190725</v>
      </c>
      <c r="C7" s="15">
        <v>4.5</v>
      </c>
      <c r="D7" s="17">
        <v>858.26</v>
      </c>
    </row>
    <row r="8" spans="1:4" ht="13" thickBot="1" x14ac:dyDescent="0.3">
      <c r="A8" s="16" t="s">
        <v>10</v>
      </c>
      <c r="B8" s="14">
        <v>190725</v>
      </c>
      <c r="C8" s="15">
        <v>3.27E-2</v>
      </c>
      <c r="D8" s="17">
        <v>6.24</v>
      </c>
    </row>
    <row r="9" spans="1:4" ht="13" thickBot="1" x14ac:dyDescent="0.3">
      <c r="A9" s="16" t="s">
        <v>11</v>
      </c>
      <c r="B9" s="14">
        <v>190725</v>
      </c>
      <c r="C9" s="15">
        <v>2.8799999999999999E-2</v>
      </c>
      <c r="D9" s="17">
        <v>5.49</v>
      </c>
    </row>
    <row r="10" spans="1:4" ht="13" thickBot="1" x14ac:dyDescent="0.3">
      <c r="A10" s="16" t="s">
        <v>13</v>
      </c>
      <c r="B10" s="14">
        <v>190725</v>
      </c>
      <c r="C10" s="15">
        <v>0.65610000000000002</v>
      </c>
      <c r="D10" s="17">
        <v>125.13</v>
      </c>
    </row>
    <row r="11" spans="1:4" ht="13" thickBot="1" x14ac:dyDescent="0.3">
      <c r="A11" s="16" t="s">
        <v>34</v>
      </c>
      <c r="B11" s="14">
        <v>190725</v>
      </c>
      <c r="C11" s="15">
        <v>8.5400000000000004E-2</v>
      </c>
      <c r="D11" s="17">
        <v>16.29</v>
      </c>
    </row>
    <row r="12" spans="1:4" ht="13" thickBot="1" x14ac:dyDescent="0.3">
      <c r="A12" s="16" t="s">
        <v>35</v>
      </c>
      <c r="B12" s="14">
        <v>190725</v>
      </c>
      <c r="C12" s="15">
        <v>7.22E-2</v>
      </c>
      <c r="D12" s="17">
        <v>13.77</v>
      </c>
    </row>
    <row r="13" spans="1:4" ht="13" thickBot="1" x14ac:dyDescent="0.3">
      <c r="A13" s="16" t="s">
        <v>33</v>
      </c>
      <c r="B13" s="14">
        <v>190725</v>
      </c>
      <c r="C13" s="15">
        <v>2.3894000000000002</v>
      </c>
      <c r="D13" s="17">
        <v>455.72</v>
      </c>
    </row>
    <row r="14" spans="1:4" ht="13" thickBot="1" x14ac:dyDescent="0.3">
      <c r="A14" s="16" t="s">
        <v>7</v>
      </c>
      <c r="B14" s="14">
        <v>215725</v>
      </c>
      <c r="C14" s="15">
        <v>3.2480000000000002</v>
      </c>
      <c r="D14" s="17">
        <v>700.67</v>
      </c>
    </row>
    <row r="15" spans="1:4" ht="13" thickBot="1" x14ac:dyDescent="0.3">
      <c r="A15" s="16" t="s">
        <v>6</v>
      </c>
      <c r="B15" s="14">
        <v>215725</v>
      </c>
      <c r="C15" s="15">
        <v>3.0659999999999998</v>
      </c>
      <c r="D15" s="17">
        <v>661.41</v>
      </c>
    </row>
    <row r="16" spans="1:4" ht="13" thickBot="1" x14ac:dyDescent="0.3">
      <c r="A16" s="16" t="s">
        <v>8</v>
      </c>
      <c r="B16" s="14">
        <v>190725</v>
      </c>
      <c r="C16" s="15">
        <v>0.1026</v>
      </c>
      <c r="D16" s="17">
        <v>19.57</v>
      </c>
    </row>
    <row r="17" spans="1:4" ht="13" thickBot="1" x14ac:dyDescent="0.3">
      <c r="A17" s="18" t="s">
        <v>9</v>
      </c>
      <c r="B17" s="19">
        <v>190725</v>
      </c>
      <c r="C17" s="20">
        <v>9.4799999999999995E-2</v>
      </c>
      <c r="D17" s="21">
        <v>18.079999999999998</v>
      </c>
    </row>
    <row r="18" spans="1:4" x14ac:dyDescent="0.25">
      <c r="C18">
        <f>SUM(C2:C17)</f>
        <v>17.014099999999999</v>
      </c>
    </row>
    <row r="20" spans="1:4" x14ac:dyDescent="0.25">
      <c r="A20" s="7" t="s">
        <v>17</v>
      </c>
      <c r="B20" s="8">
        <v>194</v>
      </c>
    </row>
  </sheetData>
  <phoneticPr fontId="7" type="noConversion"/>
  <hyperlinks>
    <hyperlink ref="A2" r:id="rId1" display="http://www.jupiterfire.com/" xr:uid="{6A9044BA-F896-48D3-A916-26CB6EFF1E4A}"/>
    <hyperlink ref="A3" r:id="rId2" display="http://www.pbcgov.com/" xr:uid="{D2E775D0-E077-44DD-8580-2387DF1876E3}"/>
    <hyperlink ref="A4" r:id="rId3" display="http://www.pbcgov.com/" xr:uid="{33766A2F-A1D7-42DE-8F2C-BD30F925CA74}"/>
    <hyperlink ref="A5" r:id="rId4" display="http://www.cscpbc.org/" xr:uid="{6328C2BE-40AF-405F-A002-448295217F67}"/>
    <hyperlink ref="A6" r:id="rId5" display="http://www.pbcgov.com/" xr:uid="{AC8D5631-5736-40D1-B4A6-0BB4254D3308}"/>
    <hyperlink ref="A7" r:id="rId6" display="http://www.pbcgov.com/" xr:uid="{293793AD-433F-4D3B-B188-E3DFF7FCBFD0}"/>
    <hyperlink ref="A8" r:id="rId7" display="http://www.sfwmd.gov/" xr:uid="{883A1CB9-3251-4C7A-A8F6-8061AFD1B245}"/>
    <hyperlink ref="A9" r:id="rId8" display="http://www.aicw.org/" xr:uid="{7399C419-8192-4502-AF08-D3C0C6EED006}"/>
    <hyperlink ref="A10" r:id="rId9" display="http://www.hcdpbc.org/" xr:uid="{BC67C507-8AFD-4E1C-A8BF-F6AE4F69BCD6}"/>
    <hyperlink ref="A11" r:id="rId10" display="http://www.jupiter.fl.us/" xr:uid="{12E39D16-8C57-44E1-A13F-08C7F505E435}"/>
    <hyperlink ref="A12" r:id="rId11" display="http://www.jupiterinletdistrict.org/" xr:uid="{6C05FDC5-B5F2-47F0-BE64-92241A92E0F2}"/>
    <hyperlink ref="A13" r:id="rId12" display="http://www.jupiter.fl.us/" xr:uid="{BCE8419A-7F60-4D2F-BB7B-2665EA46599E}"/>
    <hyperlink ref="A14" r:id="rId13" display="http://www.palmbeach.k12.fl.us/" xr:uid="{6765E7AF-5379-4183-8F20-164FB9F42E28}"/>
    <hyperlink ref="A15" r:id="rId14" display="http://www.palmbeach.k12.fl.us/" xr:uid="{991609F9-1C91-4F0B-9031-596F3D4BD88E}"/>
    <hyperlink ref="A16" r:id="rId15" display="http://www.sfwmd.gov/" xr:uid="{D43613CB-32D7-4C87-BAC3-F111F88A0C6F}"/>
    <hyperlink ref="A17" r:id="rId16" display="http://www.sfwmd.gov/" xr:uid="{798C2E67-C7CD-4B5D-ACD1-8B09FDA6935F}"/>
  </hyperlinks>
  <pageMargins left="0.75" right="0.75" top="1" bottom="1" header="0.5" footer="0.5"/>
  <pageSetup orientation="portrait" r:id="rId17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A50323-9870-47D6-9F35-490AA96CBE2F}">
  <dimension ref="A1:D20"/>
  <sheetViews>
    <sheetView workbookViewId="0">
      <selection activeCell="C2" sqref="C2:C16"/>
    </sheetView>
  </sheetViews>
  <sheetFormatPr defaultRowHeight="12.5" x14ac:dyDescent="0.25"/>
  <cols>
    <col min="1" max="1" width="39.6328125" customWidth="1"/>
    <col min="3" max="3" width="11.08984375" customWidth="1"/>
    <col min="4" max="4" width="9.7265625" customWidth="1"/>
  </cols>
  <sheetData>
    <row r="1" spans="1:4" ht="13" thickBot="1" x14ac:dyDescent="0.3">
      <c r="A1" s="13" t="s">
        <v>16</v>
      </c>
      <c r="B1" s="13" t="s">
        <v>52</v>
      </c>
      <c r="C1" s="13" t="s">
        <v>25</v>
      </c>
      <c r="D1" s="13" t="s">
        <v>26</v>
      </c>
    </row>
    <row r="2" spans="1:4" ht="13" thickBot="1" x14ac:dyDescent="0.3">
      <c r="A2" s="16" t="s">
        <v>5</v>
      </c>
      <c r="B2" s="14">
        <v>173912</v>
      </c>
      <c r="C2" s="15">
        <v>9.7999999999999997E-3</v>
      </c>
      <c r="D2" s="17">
        <v>1.7</v>
      </c>
    </row>
    <row r="3" spans="1:4" ht="13" thickBot="1" x14ac:dyDescent="0.3">
      <c r="A3" s="16" t="s">
        <v>4</v>
      </c>
      <c r="B3" s="14">
        <v>173912</v>
      </c>
      <c r="C3" s="15">
        <v>0.54910000000000003</v>
      </c>
      <c r="D3" s="17">
        <v>95.5</v>
      </c>
    </row>
    <row r="4" spans="1:4" ht="13" thickBot="1" x14ac:dyDescent="0.3">
      <c r="A4" s="16" t="s">
        <v>12</v>
      </c>
      <c r="B4" s="14">
        <v>173912</v>
      </c>
      <c r="C4" s="15">
        <v>0.49080000000000001</v>
      </c>
      <c r="D4" s="17">
        <v>85.36</v>
      </c>
    </row>
    <row r="5" spans="1:4" ht="13" thickBot="1" x14ac:dyDescent="0.3">
      <c r="A5" s="16" t="s">
        <v>2</v>
      </c>
      <c r="B5" s="14">
        <v>173912</v>
      </c>
      <c r="C5" s="15">
        <v>3.9600000000000003E-2</v>
      </c>
      <c r="D5" s="17">
        <v>6.89</v>
      </c>
    </row>
    <row r="6" spans="1:4" ht="13" thickBot="1" x14ac:dyDescent="0.3">
      <c r="A6" s="16" t="s">
        <v>1</v>
      </c>
      <c r="B6" s="14">
        <v>173912</v>
      </c>
      <c r="C6" s="15">
        <v>4.5</v>
      </c>
      <c r="D6" s="17">
        <v>782.6</v>
      </c>
    </row>
    <row r="7" spans="1:4" ht="13" thickBot="1" x14ac:dyDescent="0.3">
      <c r="A7" s="16" t="s">
        <v>10</v>
      </c>
      <c r="B7" s="14">
        <v>173912</v>
      </c>
      <c r="C7" s="15">
        <v>3.27E-2</v>
      </c>
      <c r="D7" s="17">
        <v>5.69</v>
      </c>
    </row>
    <row r="8" spans="1:4" ht="13" thickBot="1" x14ac:dyDescent="0.3">
      <c r="A8" s="16" t="s">
        <v>11</v>
      </c>
      <c r="B8" s="14">
        <v>173912</v>
      </c>
      <c r="C8" s="15">
        <v>2.8799999999999999E-2</v>
      </c>
      <c r="D8" s="17">
        <v>5.01</v>
      </c>
    </row>
    <row r="9" spans="1:4" ht="13" thickBot="1" x14ac:dyDescent="0.3">
      <c r="A9" s="16" t="s">
        <v>13</v>
      </c>
      <c r="B9" s="14">
        <v>173912</v>
      </c>
      <c r="C9" s="15">
        <v>0.65610000000000002</v>
      </c>
      <c r="D9" s="17">
        <v>114.1</v>
      </c>
    </row>
    <row r="10" spans="1:4" ht="13" thickBot="1" x14ac:dyDescent="0.3">
      <c r="A10" s="16" t="s">
        <v>35</v>
      </c>
      <c r="B10" s="14">
        <v>173912</v>
      </c>
      <c r="C10" s="15">
        <v>7.22E-2</v>
      </c>
      <c r="D10" s="17">
        <v>12.56</v>
      </c>
    </row>
    <row r="11" spans="1:4" ht="13" thickBot="1" x14ac:dyDescent="0.3">
      <c r="A11" s="16" t="s">
        <v>7</v>
      </c>
      <c r="B11" s="14">
        <v>198912</v>
      </c>
      <c r="C11" s="15">
        <v>3.2480000000000002</v>
      </c>
      <c r="D11" s="17">
        <v>646.07000000000005</v>
      </c>
    </row>
    <row r="12" spans="1:4" ht="13" thickBot="1" x14ac:dyDescent="0.3">
      <c r="A12" s="16" t="s">
        <v>6</v>
      </c>
      <c r="B12" s="14">
        <v>198912</v>
      </c>
      <c r="C12" s="15">
        <v>3.0659999999999998</v>
      </c>
      <c r="D12" s="17">
        <v>609.86</v>
      </c>
    </row>
    <row r="13" spans="1:4" ht="13" thickBot="1" x14ac:dyDescent="0.3">
      <c r="A13" s="16" t="s">
        <v>8</v>
      </c>
      <c r="B13" s="14">
        <v>173912</v>
      </c>
      <c r="C13" s="15">
        <v>0.1026</v>
      </c>
      <c r="D13" s="17">
        <v>17.84</v>
      </c>
    </row>
    <row r="14" spans="1:4" ht="13" thickBot="1" x14ac:dyDescent="0.3">
      <c r="A14" s="16" t="s">
        <v>9</v>
      </c>
      <c r="B14" s="14">
        <v>173912</v>
      </c>
      <c r="C14" s="15">
        <v>9.4799999999999995E-2</v>
      </c>
      <c r="D14" s="17">
        <v>16.489999999999998</v>
      </c>
    </row>
    <row r="15" spans="1:4" ht="13" thickBot="1" x14ac:dyDescent="0.3">
      <c r="A15" s="18" t="s">
        <v>40</v>
      </c>
      <c r="B15" s="19">
        <v>173912</v>
      </c>
      <c r="C15" s="20">
        <v>6.4595000000000002</v>
      </c>
      <c r="D15" s="21">
        <v>1123.3800000000001</v>
      </c>
    </row>
    <row r="16" spans="1:4" x14ac:dyDescent="0.25">
      <c r="C16">
        <f>SUM(C2:C15)</f>
        <v>19.350000000000001</v>
      </c>
    </row>
    <row r="17" spans="1:2" x14ac:dyDescent="0.25">
      <c r="A17" s="1" t="s">
        <v>31</v>
      </c>
      <c r="B17" s="2" t="s">
        <v>0</v>
      </c>
    </row>
    <row r="18" spans="1:2" x14ac:dyDescent="0.25">
      <c r="A18" s="3" t="s">
        <v>17</v>
      </c>
      <c r="B18" s="4">
        <v>194</v>
      </c>
    </row>
    <row r="19" spans="1:2" x14ac:dyDescent="0.25">
      <c r="A19" s="7" t="s">
        <v>41</v>
      </c>
      <c r="B19" s="8">
        <v>233.4</v>
      </c>
    </row>
    <row r="20" spans="1:2" x14ac:dyDescent="0.25">
      <c r="A20" s="3" t="s">
        <v>42</v>
      </c>
      <c r="B20" s="4">
        <v>138.66999999999999</v>
      </c>
    </row>
  </sheetData>
  <phoneticPr fontId="7" type="noConversion"/>
  <hyperlinks>
    <hyperlink ref="A2" r:id="rId1" display="http://www.pbcgov.com/" xr:uid="{82FFA0B7-771E-4F18-9777-8F191A28EBE6}"/>
    <hyperlink ref="A3" r:id="rId2" display="http://www.pbcgov.com/" xr:uid="{1D39738A-5471-445E-AB3E-642D6C333AAB}"/>
    <hyperlink ref="A4" r:id="rId3" display="http://www.cscpbc.org/" xr:uid="{62FE7B19-26EE-4D9A-9FBB-00E3E69FBA20}"/>
    <hyperlink ref="A5" r:id="rId4" display="http://www.pbcgov.com/" xr:uid="{B18059D8-56E4-48F8-8C54-CA1A77550367}"/>
    <hyperlink ref="A6" r:id="rId5" display="http://www.pbcgov.com/" xr:uid="{4A624650-4225-4DCC-82F7-59F01939FD33}"/>
    <hyperlink ref="A7" r:id="rId6" display="http://www.sfwmd.gov/" xr:uid="{ABB00612-CCAB-416C-A4C8-7EC1CA85FA20}"/>
    <hyperlink ref="A8" r:id="rId7" display="http://www.aicw.org/" xr:uid="{9140193D-1F3F-4C68-9D22-8526E4E84603}"/>
    <hyperlink ref="A9" r:id="rId8" display="http://www.hcdpbc.org/" xr:uid="{7126A78C-F835-4321-B6E8-DAD0DEAD302F}"/>
    <hyperlink ref="A10" r:id="rId9" display="http://www.jupiterinletdistrict.org/" xr:uid="{1FC6C6C1-FDCF-4B31-A4A5-104C7867F92D}"/>
    <hyperlink ref="A11" r:id="rId10" display="http://www.palmbeach.k12.fl.us/" xr:uid="{6F1DD93C-E859-4B91-A833-F902464302E6}"/>
    <hyperlink ref="A12" r:id="rId11" display="http://www.palmbeach.k12.fl.us/" xr:uid="{8DC44E9D-526E-4247-B92A-88343FD29BBC}"/>
    <hyperlink ref="A13" r:id="rId12" display="http://www.sfwmd.gov/" xr:uid="{5601F100-4DA8-453D-B9D4-8B50B89EB3A4}"/>
    <hyperlink ref="A14" r:id="rId13" display="http://www.sfwmd.gov/" xr:uid="{A05DACF2-ABD3-4366-A63D-E3FD9A557795}"/>
    <hyperlink ref="A15" r:id="rId14" display="http://www.tequesta.org/" xr:uid="{53C1001A-149D-4CE8-871A-B14353902B4B}"/>
  </hyperlinks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3680D-B4AE-4E23-95D9-A6A20A270EF5}">
  <dimension ref="A1:D20"/>
  <sheetViews>
    <sheetView workbookViewId="0">
      <selection activeCell="C2" sqref="C2:C17"/>
    </sheetView>
  </sheetViews>
  <sheetFormatPr defaultRowHeight="12.5" x14ac:dyDescent="0.25"/>
  <cols>
    <col min="1" max="1" width="49.453125" customWidth="1"/>
  </cols>
  <sheetData>
    <row r="1" spans="1:4" ht="13" thickBot="1" x14ac:dyDescent="0.3">
      <c r="A1" s="13" t="s">
        <v>16</v>
      </c>
      <c r="B1" s="13" t="s">
        <v>52</v>
      </c>
      <c r="C1" s="13" t="s">
        <v>25</v>
      </c>
      <c r="D1" s="13" t="s">
        <v>26</v>
      </c>
    </row>
    <row r="2" spans="1:4" ht="13" thickBot="1" x14ac:dyDescent="0.3">
      <c r="A2" s="16" t="s">
        <v>3</v>
      </c>
      <c r="B2" s="14">
        <v>236340</v>
      </c>
      <c r="C2" s="15">
        <v>3.4581</v>
      </c>
      <c r="D2" s="17">
        <v>817.29</v>
      </c>
    </row>
    <row r="3" spans="1:4" ht="13" thickBot="1" x14ac:dyDescent="0.3">
      <c r="A3" s="16" t="s">
        <v>5</v>
      </c>
      <c r="B3" s="14">
        <v>236340</v>
      </c>
      <c r="C3" s="15">
        <v>9.7999999999999997E-3</v>
      </c>
      <c r="D3" s="17">
        <v>2.3199999999999998</v>
      </c>
    </row>
    <row r="4" spans="1:4" ht="13" thickBot="1" x14ac:dyDescent="0.3">
      <c r="A4" s="16" t="s">
        <v>4</v>
      </c>
      <c r="B4" s="14">
        <v>236340</v>
      </c>
      <c r="C4" s="15">
        <v>0.54910000000000003</v>
      </c>
      <c r="D4" s="17">
        <v>129.77000000000001</v>
      </c>
    </row>
    <row r="5" spans="1:4" ht="13" thickBot="1" x14ac:dyDescent="0.3">
      <c r="A5" s="16" t="s">
        <v>12</v>
      </c>
      <c r="B5" s="14">
        <v>236340</v>
      </c>
      <c r="C5" s="15">
        <v>0.49080000000000001</v>
      </c>
      <c r="D5" s="17">
        <v>116</v>
      </c>
    </row>
    <row r="6" spans="1:4" ht="13" thickBot="1" x14ac:dyDescent="0.3">
      <c r="A6" s="16" t="s">
        <v>2</v>
      </c>
      <c r="B6" s="14">
        <v>236340</v>
      </c>
      <c r="C6" s="15">
        <v>3.9600000000000003E-2</v>
      </c>
      <c r="D6" s="17">
        <v>9.36</v>
      </c>
    </row>
    <row r="7" spans="1:4" ht="13" thickBot="1" x14ac:dyDescent="0.3">
      <c r="A7" s="16" t="s">
        <v>1</v>
      </c>
      <c r="B7" s="14">
        <v>236340</v>
      </c>
      <c r="C7" s="15">
        <v>4.5</v>
      </c>
      <c r="D7" s="17">
        <v>1063.53</v>
      </c>
    </row>
    <row r="8" spans="1:4" ht="13" thickBot="1" x14ac:dyDescent="0.3">
      <c r="A8" s="16" t="s">
        <v>10</v>
      </c>
      <c r="B8" s="14">
        <v>236340</v>
      </c>
      <c r="C8" s="15">
        <v>3.27E-2</v>
      </c>
      <c r="D8" s="17">
        <v>7.73</v>
      </c>
    </row>
    <row r="9" spans="1:4" ht="13" thickBot="1" x14ac:dyDescent="0.3">
      <c r="A9" s="16" t="s">
        <v>11</v>
      </c>
      <c r="B9" s="14">
        <v>236340</v>
      </c>
      <c r="C9" s="15">
        <v>2.8799999999999999E-2</v>
      </c>
      <c r="D9" s="17">
        <v>6.81</v>
      </c>
    </row>
    <row r="10" spans="1:4" ht="13" thickBot="1" x14ac:dyDescent="0.3">
      <c r="A10" s="16" t="s">
        <v>13</v>
      </c>
      <c r="B10" s="14">
        <v>236340</v>
      </c>
      <c r="C10" s="15">
        <v>0.65610000000000002</v>
      </c>
      <c r="D10" s="17">
        <v>155.06</v>
      </c>
    </row>
    <row r="11" spans="1:4" ht="13" thickBot="1" x14ac:dyDescent="0.3">
      <c r="A11" s="16" t="s">
        <v>46</v>
      </c>
      <c r="B11" s="14">
        <v>236340</v>
      </c>
      <c r="C11" s="15">
        <v>1.8194999999999999</v>
      </c>
      <c r="D11" s="17">
        <v>430.02</v>
      </c>
    </row>
    <row r="12" spans="1:4" ht="13" thickBot="1" x14ac:dyDescent="0.3">
      <c r="A12" s="16" t="s">
        <v>35</v>
      </c>
      <c r="B12" s="14">
        <v>236340</v>
      </c>
      <c r="C12" s="15">
        <v>7.22E-2</v>
      </c>
      <c r="D12" s="17">
        <v>17.059999999999999</v>
      </c>
    </row>
    <row r="13" spans="1:4" ht="13" thickBot="1" x14ac:dyDescent="0.3">
      <c r="A13" s="16" t="s">
        <v>7</v>
      </c>
      <c r="B13" s="14">
        <v>261340</v>
      </c>
      <c r="C13" s="15">
        <v>3.2480000000000002</v>
      </c>
      <c r="D13" s="17">
        <v>848.83</v>
      </c>
    </row>
    <row r="14" spans="1:4" ht="13" thickBot="1" x14ac:dyDescent="0.3">
      <c r="A14" s="16" t="s">
        <v>6</v>
      </c>
      <c r="B14" s="14">
        <v>261340</v>
      </c>
      <c r="C14" s="15">
        <v>3.0659999999999998</v>
      </c>
      <c r="D14" s="17">
        <v>801.27</v>
      </c>
    </row>
    <row r="15" spans="1:4" ht="13" thickBot="1" x14ac:dyDescent="0.3">
      <c r="A15" s="16" t="s">
        <v>8</v>
      </c>
      <c r="B15" s="14">
        <v>236340</v>
      </c>
      <c r="C15" s="15">
        <v>0.1026</v>
      </c>
      <c r="D15" s="17">
        <v>24.25</v>
      </c>
    </row>
    <row r="16" spans="1:4" ht="13" thickBot="1" x14ac:dyDescent="0.3">
      <c r="A16" s="18" t="s">
        <v>9</v>
      </c>
      <c r="B16" s="19">
        <v>236340</v>
      </c>
      <c r="C16" s="20">
        <v>9.4799999999999995E-2</v>
      </c>
      <c r="D16" s="21">
        <v>22.41</v>
      </c>
    </row>
    <row r="17" spans="1:3" x14ac:dyDescent="0.25">
      <c r="C17">
        <f>SUM(C2:C16)</f>
        <v>18.168099999999999</v>
      </c>
    </row>
    <row r="19" spans="1:3" x14ac:dyDescent="0.25">
      <c r="A19" s="7" t="s">
        <v>17</v>
      </c>
      <c r="B19" s="8">
        <v>194</v>
      </c>
    </row>
    <row r="20" spans="1:3" x14ac:dyDescent="0.25">
      <c r="A20" s="5" t="s">
        <v>47</v>
      </c>
      <c r="B20" s="6">
        <v>251.16</v>
      </c>
    </row>
  </sheetData>
  <phoneticPr fontId="7" type="noConversion"/>
  <hyperlinks>
    <hyperlink ref="A2" r:id="rId1" display="http://www.pbcgov.com/fire/" xr:uid="{E5B71AC6-0EB3-41FA-AD7B-EE20984D7F0A}"/>
    <hyperlink ref="A3" r:id="rId2" display="http://www.pbcgov.com/" xr:uid="{A1011B06-2557-4834-AF21-F9DDC6F5FF8D}"/>
    <hyperlink ref="A4" r:id="rId3" display="http://www.pbcgov.com/" xr:uid="{073A1141-5D12-4F0B-8BB3-B418E0A13A5B}"/>
    <hyperlink ref="A5" r:id="rId4" display="http://www.cscpbc.org/" xr:uid="{29D7169B-D17B-42CC-97BA-7D68C209FEF3}"/>
    <hyperlink ref="A6" r:id="rId5" display="http://www.pbcgov.com/" xr:uid="{3B12A48E-FA8D-4B97-B404-551255D6AF50}"/>
    <hyperlink ref="A7" r:id="rId6" display="http://www.pbcgov.com/" xr:uid="{4EEE451A-9E43-4D41-AA62-1BF82E086892}"/>
    <hyperlink ref="A8" r:id="rId7" display="http://www.sfwmd.gov/" xr:uid="{1750BC61-0213-4DB0-85BC-2ABE1244BE0B}"/>
    <hyperlink ref="A9" r:id="rId8" display="http://www.aicw.org/" xr:uid="{55204053-9BC7-475A-9B30-BEAD4922FD8C}"/>
    <hyperlink ref="A10" r:id="rId9" display="http://www.hcdpbc.org/" xr:uid="{17E2DA93-2EF9-4A17-8BF2-A63E6958A032}"/>
    <hyperlink ref="A11" r:id="rId10" display="http://www.juno-beach.fl.us/" xr:uid="{8F5F894A-E518-41E7-99A0-92B944E0E71E}"/>
    <hyperlink ref="A12" r:id="rId11" display="http://www.jupiterinletdistrict.org/" xr:uid="{5A1A16B7-BC06-4CC2-B062-74A56D9CE9D0}"/>
    <hyperlink ref="A13" r:id="rId12" display="http://www.palmbeach.k12.fl.us/" xr:uid="{2F208FEE-73CA-463D-ABCC-4FA500FBA4B3}"/>
    <hyperlink ref="A14" r:id="rId13" display="http://www.palmbeach.k12.fl.us/" xr:uid="{61387A33-9501-4AC0-9D1C-F601CAEB7096}"/>
    <hyperlink ref="A15" r:id="rId14" display="http://www.sfwmd.gov/" xr:uid="{F1B61E1B-769A-4036-9E72-2BF75572E484}"/>
    <hyperlink ref="A16" r:id="rId15" display="http://www.sfwmd.gov/" xr:uid="{9418D299-7801-4328-A70C-B41C00716CB7}"/>
  </hyperlinks>
  <pageMargins left="0.75" right="0.75" top="1" bottom="1" header="0.5" footer="0.5"/>
  <pageSetup orientation="portrait" r:id="rId16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Sheet1</vt:lpstr>
      <vt:lpstr>County</vt:lpstr>
      <vt:lpstr>PBG</vt:lpstr>
      <vt:lpstr>NPB</vt:lpstr>
      <vt:lpstr>Jupiter</vt:lpstr>
      <vt:lpstr>Tequesta</vt:lpstr>
      <vt:lpstr>Juno Beach</vt:lpstr>
    </vt:vector>
  </TitlesOfParts>
  <Company>R&amp;R Realty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cmr</dc:creator>
  <cp:lastModifiedBy>Chris Ryder</cp:lastModifiedBy>
  <cp:lastPrinted>2023-11-20T20:45:17Z</cp:lastPrinted>
  <dcterms:created xsi:type="dcterms:W3CDTF">2023-11-18T19:44:07Z</dcterms:created>
  <dcterms:modified xsi:type="dcterms:W3CDTF">2026-08-24T14:10:16Z</dcterms:modified>
</cp:coreProperties>
</file>